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1760" activeTab="0"/>
  </bookViews>
  <sheets>
    <sheet name="Art. 243 ufp-wzór" sheetId="1" r:id="rId1"/>
  </sheets>
  <definedNames>
    <definedName name="_xlnm.Print_Area" localSheetId="0">'Art. 243 ufp-wzór'!$A$1:$BF$28</definedName>
  </definedNames>
  <calcPr fullCalcOnLoad="1"/>
</workbook>
</file>

<file path=xl/sharedStrings.xml><?xml version="1.0" encoding="utf-8"?>
<sst xmlns="http://schemas.openxmlformats.org/spreadsheetml/2006/main" count="18" uniqueCount="17">
  <si>
    <t>wyszczególnienie</t>
  </si>
  <si>
    <t>dochody bieżące (Db)</t>
  </si>
  <si>
    <t>dochody ze sprzedaży majątku (Sm)</t>
  </si>
  <si>
    <t>dochody ogółem (D)</t>
  </si>
  <si>
    <t>wydatki bieżące (Wb)</t>
  </si>
  <si>
    <t>koszt obsługi zadłużenia (O)</t>
  </si>
  <si>
    <t>spłata rat kapitałowych (R)</t>
  </si>
  <si>
    <t>zadłużenie na koniec roku (Z)</t>
  </si>
  <si>
    <t>Z / D</t>
  </si>
  <si>
    <t>(R +O) / D</t>
  </si>
  <si>
    <t>Wyliczenie (Db+Sm-Wb)</t>
  </si>
  <si>
    <t>do dochodów ogółem (D)</t>
  </si>
  <si>
    <t>w %</t>
  </si>
  <si>
    <t>Średnia z 3 lat poprzednich lat</t>
  </si>
  <si>
    <t>R+O w 2010 wg nowej ufp &lt;=</t>
  </si>
  <si>
    <t>R+O w 2010 wg starej ufp &lt;=</t>
  </si>
  <si>
    <t xml:space="preserve">                                                                                             Załącznik Nr 2
do Uchwały Nr 3 /2015
Zarządu  Związku Międzygminnego
„Schronisko dla Zwierząt”
z dnia 12 listopada 2015 roku
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</si>
</sst>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CE"/>
      <family val="0"/>
    </font>
    <font>
      <b/>
      <sz val="11"/>
      <name val="Times New Roman CE"/>
      <family val="1"/>
    </font>
    <font>
      <sz val="11"/>
      <color indexed="9"/>
      <name val="Times New Roman CE"/>
      <family val="0"/>
    </font>
    <font>
      <sz val="9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10"/>
    </xf>
    <xf numFmtId="0" fontId="3" fillId="0" borderId="0" xfId="0" applyFont="1" applyAlignment="1">
      <alignment horizontal="left" indent="10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4" fontId="8" fillId="0" borderId="13" xfId="0" applyNumberFormat="1" applyFont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0" fontId="9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/>
    </xf>
    <xf numFmtId="3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168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68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9"/>
  <sheetViews>
    <sheetView tabSelected="1" zoomScalePageLayoutView="0" workbookViewId="0" topLeftCell="E15">
      <selection activeCell="H1" sqref="H1:J1"/>
    </sheetView>
  </sheetViews>
  <sheetFormatPr defaultColWidth="9.140625" defaultRowHeight="12.75"/>
  <cols>
    <col min="1" max="1" width="31.00390625" style="1" customWidth="1"/>
    <col min="2" max="3" width="18.140625" style="1" hidden="1" customWidth="1"/>
    <col min="4" max="4" width="11.140625" style="1" customWidth="1"/>
    <col min="5" max="5" width="11.7109375" style="1" customWidth="1"/>
    <col min="6" max="6" width="11.57421875" style="1" customWidth="1"/>
    <col min="7" max="7" width="10.8515625" style="1" customWidth="1"/>
    <col min="8" max="8" width="11.140625" style="1" customWidth="1"/>
    <col min="9" max="9" width="10.8515625" style="1" customWidth="1"/>
    <col min="10" max="10" width="13.140625" style="1" customWidth="1"/>
    <col min="11" max="11" width="11.421875" style="1" hidden="1" customWidth="1"/>
    <col min="12" max="12" width="11.8515625" style="1" hidden="1" customWidth="1"/>
    <col min="13" max="13" width="12.7109375" style="1" hidden="1" customWidth="1"/>
    <col min="14" max="14" width="12.57421875" style="1" hidden="1" customWidth="1"/>
    <col min="15" max="15" width="13.421875" style="1" hidden="1" customWidth="1"/>
    <col min="16" max="16" width="12.28125" style="1" hidden="1" customWidth="1"/>
    <col min="17" max="17" width="12.00390625" style="1" hidden="1" customWidth="1"/>
    <col min="18" max="18" width="12.8515625" style="1" hidden="1" customWidth="1"/>
    <col min="19" max="19" width="12.140625" style="1" hidden="1" customWidth="1"/>
    <col min="20" max="20" width="11.57421875" style="1" hidden="1" customWidth="1"/>
    <col min="21" max="21" width="11.8515625" style="1" hidden="1" customWidth="1"/>
    <col min="22" max="22" width="12.28125" style="1" hidden="1" customWidth="1"/>
    <col min="23" max="23" width="12.140625" style="1" hidden="1" customWidth="1"/>
    <col min="24" max="25" width="13.140625" style="1" customWidth="1"/>
    <col min="26" max="26" width="10.8515625" style="1" customWidth="1"/>
    <col min="27" max="27" width="13.140625" style="1" customWidth="1"/>
    <col min="28" max="28" width="11.421875" style="1" hidden="1" customWidth="1"/>
    <col min="29" max="29" width="11.8515625" style="1" hidden="1" customWidth="1"/>
    <col min="30" max="30" width="12.7109375" style="1" hidden="1" customWidth="1"/>
    <col min="31" max="31" width="12.57421875" style="1" hidden="1" customWidth="1"/>
    <col min="32" max="32" width="13.421875" style="1" hidden="1" customWidth="1"/>
    <col min="33" max="33" width="12.28125" style="1" hidden="1" customWidth="1"/>
    <col min="34" max="34" width="12.00390625" style="1" hidden="1" customWidth="1"/>
    <col min="35" max="35" width="12.8515625" style="1" hidden="1" customWidth="1"/>
    <col min="36" max="36" width="12.140625" style="1" hidden="1" customWidth="1"/>
    <col min="37" max="37" width="11.57421875" style="1" hidden="1" customWidth="1"/>
    <col min="38" max="38" width="11.8515625" style="1" hidden="1" customWidth="1"/>
    <col min="39" max="39" width="12.28125" style="1" hidden="1" customWidth="1"/>
    <col min="40" max="40" width="12.140625" style="1" hidden="1" customWidth="1"/>
    <col min="41" max="43" width="13.140625" style="1" customWidth="1"/>
    <col min="44" max="44" width="11.421875" style="1" hidden="1" customWidth="1"/>
    <col min="45" max="45" width="11.8515625" style="1" hidden="1" customWidth="1"/>
    <col min="46" max="46" width="12.7109375" style="1" hidden="1" customWidth="1"/>
    <col min="47" max="47" width="12.57421875" style="1" hidden="1" customWidth="1"/>
    <col min="48" max="48" width="13.421875" style="1" hidden="1" customWidth="1"/>
    <col min="49" max="49" width="12.28125" style="1" hidden="1" customWidth="1"/>
    <col min="50" max="50" width="12.00390625" style="1" hidden="1" customWidth="1"/>
    <col min="51" max="51" width="12.8515625" style="1" hidden="1" customWidth="1"/>
    <col min="52" max="52" width="12.140625" style="1" hidden="1" customWidth="1"/>
    <col min="53" max="53" width="11.57421875" style="1" hidden="1" customWidth="1"/>
    <col min="54" max="54" width="11.8515625" style="1" hidden="1" customWidth="1"/>
    <col min="55" max="55" width="12.28125" style="1" hidden="1" customWidth="1"/>
    <col min="56" max="56" width="12.140625" style="1" hidden="1" customWidth="1"/>
    <col min="57" max="58" width="13.140625" style="1" customWidth="1"/>
    <col min="59" max="16384" width="9.140625" style="1" customWidth="1"/>
  </cols>
  <sheetData>
    <row r="1" spans="7:54" ht="96.75" customHeight="1">
      <c r="G1" s="27"/>
      <c r="H1" s="31" t="s">
        <v>16</v>
      </c>
      <c r="I1" s="31"/>
      <c r="J1" s="31"/>
      <c r="K1" s="28"/>
      <c r="S1" s="30"/>
      <c r="T1" s="30"/>
      <c r="U1" s="30"/>
      <c r="AB1" s="28"/>
      <c r="AJ1" s="30"/>
      <c r="AK1" s="30"/>
      <c r="AL1" s="30"/>
      <c r="AR1" s="28"/>
      <c r="AZ1" s="30"/>
      <c r="BA1" s="30"/>
      <c r="BB1" s="30"/>
    </row>
    <row r="2" spans="7:8" ht="11.25" customHeight="1">
      <c r="G2" s="2"/>
      <c r="H2" s="3"/>
    </row>
    <row r="3" spans="1:8" ht="15" hidden="1">
      <c r="A3" s="29"/>
      <c r="B3" s="29"/>
      <c r="C3" s="29"/>
      <c r="D3" s="29"/>
      <c r="E3" s="29"/>
      <c r="F3" s="29"/>
      <c r="G3" s="29"/>
      <c r="H3" s="29"/>
    </row>
    <row r="4" spans="1:8" ht="15" hidden="1">
      <c r="A4" s="4"/>
      <c r="B4" s="4"/>
      <c r="C4" s="4"/>
      <c r="D4" s="4"/>
      <c r="E4" s="4"/>
      <c r="F4" s="4"/>
      <c r="G4" s="4"/>
      <c r="H4" s="4"/>
    </row>
    <row r="5" ht="15" hidden="1"/>
    <row r="6" spans="1:58" ht="15">
      <c r="A6" s="7" t="s">
        <v>0</v>
      </c>
      <c r="B6" s="8">
        <v>2008</v>
      </c>
      <c r="C6" s="8">
        <v>2009</v>
      </c>
      <c r="D6" s="8">
        <v>2010</v>
      </c>
      <c r="E6" s="8">
        <v>2011</v>
      </c>
      <c r="F6" s="8">
        <v>2012</v>
      </c>
      <c r="G6" s="8">
        <v>2013</v>
      </c>
      <c r="H6" s="8">
        <v>2014</v>
      </c>
      <c r="I6" s="8">
        <v>2015</v>
      </c>
      <c r="J6" s="8">
        <v>2016</v>
      </c>
      <c r="K6" s="8">
        <v>2017</v>
      </c>
      <c r="L6" s="8">
        <v>2018</v>
      </c>
      <c r="M6" s="8">
        <v>2019</v>
      </c>
      <c r="N6" s="8">
        <v>2020</v>
      </c>
      <c r="O6" s="8">
        <v>2021</v>
      </c>
      <c r="P6" s="8">
        <v>2022</v>
      </c>
      <c r="Q6" s="8">
        <v>2023</v>
      </c>
      <c r="R6" s="8">
        <v>2024</v>
      </c>
      <c r="S6" s="8">
        <v>2025</v>
      </c>
      <c r="T6" s="8">
        <v>2026</v>
      </c>
      <c r="U6" s="8">
        <v>2027</v>
      </c>
      <c r="V6" s="8">
        <v>2028</v>
      </c>
      <c r="W6" s="8">
        <v>2029</v>
      </c>
      <c r="X6" s="8">
        <v>2017</v>
      </c>
      <c r="Y6" s="8">
        <v>2018</v>
      </c>
      <c r="Z6" s="8">
        <v>2019</v>
      </c>
      <c r="AA6" s="8">
        <v>2020</v>
      </c>
      <c r="AB6" s="8">
        <v>2017</v>
      </c>
      <c r="AC6" s="8">
        <v>2018</v>
      </c>
      <c r="AD6" s="8">
        <v>2019</v>
      </c>
      <c r="AE6" s="8">
        <v>2020</v>
      </c>
      <c r="AF6" s="8">
        <v>2021</v>
      </c>
      <c r="AG6" s="8">
        <v>2022</v>
      </c>
      <c r="AH6" s="8">
        <v>2023</v>
      </c>
      <c r="AI6" s="8">
        <v>2024</v>
      </c>
      <c r="AJ6" s="8">
        <v>2025</v>
      </c>
      <c r="AK6" s="8">
        <v>2026</v>
      </c>
      <c r="AL6" s="8">
        <v>2027</v>
      </c>
      <c r="AM6" s="8">
        <v>2028</v>
      </c>
      <c r="AN6" s="8">
        <v>2029</v>
      </c>
      <c r="AO6" s="8">
        <v>2021</v>
      </c>
      <c r="AP6" s="8">
        <v>2022</v>
      </c>
      <c r="AQ6" s="8">
        <v>2023</v>
      </c>
      <c r="AR6" s="8">
        <v>2017</v>
      </c>
      <c r="AS6" s="8">
        <v>2018</v>
      </c>
      <c r="AT6" s="8">
        <v>2019</v>
      </c>
      <c r="AU6" s="8">
        <v>2020</v>
      </c>
      <c r="AV6" s="8">
        <v>2021</v>
      </c>
      <c r="AW6" s="8">
        <v>2022</v>
      </c>
      <c r="AX6" s="8">
        <v>2023</v>
      </c>
      <c r="AY6" s="8">
        <v>2024</v>
      </c>
      <c r="AZ6" s="8">
        <v>2025</v>
      </c>
      <c r="BA6" s="8">
        <v>2026</v>
      </c>
      <c r="BB6" s="8">
        <v>2027</v>
      </c>
      <c r="BC6" s="8">
        <v>2028</v>
      </c>
      <c r="BD6" s="8">
        <v>2029</v>
      </c>
      <c r="BE6" s="8">
        <v>2024</v>
      </c>
      <c r="BF6" s="8">
        <v>2025</v>
      </c>
    </row>
    <row r="7" spans="1:58" ht="15">
      <c r="A7" s="9" t="s">
        <v>1</v>
      </c>
      <c r="B7" s="10"/>
      <c r="C7" s="10"/>
      <c r="D7" s="10">
        <v>41816.2</v>
      </c>
      <c r="E7" s="10">
        <v>214564</v>
      </c>
      <c r="F7" s="10">
        <v>232010</v>
      </c>
      <c r="G7" s="10">
        <v>242101</v>
      </c>
      <c r="H7" s="10">
        <v>227478</v>
      </c>
      <c r="I7" s="10">
        <v>244500</v>
      </c>
      <c r="J7" s="10">
        <v>1528234</v>
      </c>
      <c r="K7" s="10">
        <v>1200000</v>
      </c>
      <c r="L7" s="10">
        <v>1400000</v>
      </c>
      <c r="M7" s="10">
        <v>1500000</v>
      </c>
      <c r="N7" s="10">
        <v>1500000</v>
      </c>
      <c r="O7" s="10">
        <v>1500000</v>
      </c>
      <c r="P7" s="10">
        <v>1500000</v>
      </c>
      <c r="Q7" s="10">
        <v>1500000</v>
      </c>
      <c r="R7" s="10">
        <v>1500000</v>
      </c>
      <c r="S7" s="10">
        <v>1500000</v>
      </c>
      <c r="T7" s="10">
        <v>1500000</v>
      </c>
      <c r="U7" s="10">
        <v>1500000</v>
      </c>
      <c r="V7" s="10">
        <v>1500000</v>
      </c>
      <c r="W7" s="10">
        <v>1500000</v>
      </c>
      <c r="X7" s="10">
        <v>1300000</v>
      </c>
      <c r="Y7" s="10">
        <v>1300000</v>
      </c>
      <c r="Z7" s="10">
        <v>1300000</v>
      </c>
      <c r="AA7" s="10">
        <v>1300000</v>
      </c>
      <c r="AB7" s="10">
        <v>1200000</v>
      </c>
      <c r="AC7" s="10">
        <v>1400000</v>
      </c>
      <c r="AD7" s="10">
        <v>1500000</v>
      </c>
      <c r="AE7" s="10">
        <v>1500000</v>
      </c>
      <c r="AF7" s="10">
        <v>1500000</v>
      </c>
      <c r="AG7" s="10">
        <v>1500000</v>
      </c>
      <c r="AH7" s="10">
        <v>1500000</v>
      </c>
      <c r="AI7" s="10">
        <v>1500000</v>
      </c>
      <c r="AJ7" s="10">
        <v>1500000</v>
      </c>
      <c r="AK7" s="10">
        <v>1500000</v>
      </c>
      <c r="AL7" s="10">
        <v>1500000</v>
      </c>
      <c r="AM7" s="10">
        <v>1500000</v>
      </c>
      <c r="AN7" s="10">
        <v>1500000</v>
      </c>
      <c r="AO7" s="10">
        <v>1300000</v>
      </c>
      <c r="AP7" s="10">
        <v>1300000</v>
      </c>
      <c r="AQ7" s="10">
        <v>1300000</v>
      </c>
      <c r="AR7" s="10">
        <v>1200000</v>
      </c>
      <c r="AS7" s="10">
        <v>1400000</v>
      </c>
      <c r="AT7" s="10">
        <v>1500000</v>
      </c>
      <c r="AU7" s="10">
        <v>1500000</v>
      </c>
      <c r="AV7" s="10">
        <v>1500000</v>
      </c>
      <c r="AW7" s="10">
        <v>1500000</v>
      </c>
      <c r="AX7" s="10">
        <v>1500000</v>
      </c>
      <c r="AY7" s="10">
        <v>1500000</v>
      </c>
      <c r="AZ7" s="10">
        <v>1500000</v>
      </c>
      <c r="BA7" s="10">
        <v>1500000</v>
      </c>
      <c r="BB7" s="10">
        <v>1500000</v>
      </c>
      <c r="BC7" s="10">
        <v>1500000</v>
      </c>
      <c r="BD7" s="10">
        <v>1500000</v>
      </c>
      <c r="BE7" s="10">
        <v>1300000</v>
      </c>
      <c r="BF7" s="10">
        <v>1300000</v>
      </c>
    </row>
    <row r="8" spans="1:58" ht="15">
      <c r="A8" s="9" t="s">
        <v>2</v>
      </c>
      <c r="B8" s="11"/>
      <c r="C8" s="11"/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</row>
    <row r="9" spans="1:58" ht="15">
      <c r="A9" s="9" t="s">
        <v>3</v>
      </c>
      <c r="B9" s="11"/>
      <c r="C9" s="11"/>
      <c r="D9" s="11">
        <v>104344</v>
      </c>
      <c r="E9" s="11">
        <v>238931</v>
      </c>
      <c r="F9" s="11">
        <v>292215</v>
      </c>
      <c r="G9" s="11">
        <v>2856012</v>
      </c>
      <c r="H9" s="11">
        <v>3930199</v>
      </c>
      <c r="I9" s="11">
        <v>3366632</v>
      </c>
      <c r="J9" s="11">
        <v>15282340</v>
      </c>
      <c r="K9" s="11">
        <v>1200000</v>
      </c>
      <c r="L9" s="11">
        <v>1400000</v>
      </c>
      <c r="M9" s="11">
        <v>15000000</v>
      </c>
      <c r="N9" s="11">
        <v>1500000</v>
      </c>
      <c r="O9" s="11">
        <v>1500000</v>
      </c>
      <c r="P9" s="11">
        <v>1500000</v>
      </c>
      <c r="Q9" s="11">
        <v>1500000</v>
      </c>
      <c r="R9" s="11">
        <v>1500000</v>
      </c>
      <c r="S9" s="11">
        <v>1500000</v>
      </c>
      <c r="T9" s="11">
        <v>1500000</v>
      </c>
      <c r="U9" s="11">
        <v>1500000</v>
      </c>
      <c r="V9" s="11">
        <v>1500000</v>
      </c>
      <c r="W9" s="11">
        <v>1500000</v>
      </c>
      <c r="X9" s="11">
        <v>1300000</v>
      </c>
      <c r="Y9" s="11">
        <v>1300000</v>
      </c>
      <c r="Z9" s="11">
        <v>1300000</v>
      </c>
      <c r="AA9" s="11">
        <v>1300000</v>
      </c>
      <c r="AB9" s="11">
        <v>1200000</v>
      </c>
      <c r="AC9" s="11">
        <v>1400000</v>
      </c>
      <c r="AD9" s="11">
        <v>15000000</v>
      </c>
      <c r="AE9" s="11">
        <v>1500000</v>
      </c>
      <c r="AF9" s="11">
        <v>1500000</v>
      </c>
      <c r="AG9" s="11">
        <v>1500000</v>
      </c>
      <c r="AH9" s="11">
        <v>1500000</v>
      </c>
      <c r="AI9" s="11">
        <v>1500000</v>
      </c>
      <c r="AJ9" s="11">
        <v>1500000</v>
      </c>
      <c r="AK9" s="11">
        <v>1500000</v>
      </c>
      <c r="AL9" s="11">
        <v>1500000</v>
      </c>
      <c r="AM9" s="11">
        <v>1500000</v>
      </c>
      <c r="AN9" s="11">
        <v>1500000</v>
      </c>
      <c r="AO9" s="11">
        <v>1300000</v>
      </c>
      <c r="AP9" s="11">
        <v>1300000</v>
      </c>
      <c r="AQ9" s="11">
        <v>1300000</v>
      </c>
      <c r="AR9" s="11">
        <v>1200000</v>
      </c>
      <c r="AS9" s="11">
        <v>1400000</v>
      </c>
      <c r="AT9" s="11">
        <v>15000000</v>
      </c>
      <c r="AU9" s="11">
        <v>1500000</v>
      </c>
      <c r="AV9" s="11">
        <v>1500000</v>
      </c>
      <c r="AW9" s="11">
        <v>1500000</v>
      </c>
      <c r="AX9" s="11">
        <v>1500000</v>
      </c>
      <c r="AY9" s="11">
        <v>1500000</v>
      </c>
      <c r="AZ9" s="11">
        <v>1500000</v>
      </c>
      <c r="BA9" s="11">
        <v>1500000</v>
      </c>
      <c r="BB9" s="11">
        <v>1500000</v>
      </c>
      <c r="BC9" s="11">
        <v>1500000</v>
      </c>
      <c r="BD9" s="11">
        <v>1500000</v>
      </c>
      <c r="BE9" s="11">
        <v>1300000</v>
      </c>
      <c r="BF9" s="11">
        <v>1300000</v>
      </c>
    </row>
    <row r="10" spans="1:58" ht="15">
      <c r="A10" s="9" t="s">
        <v>4</v>
      </c>
      <c r="B10" s="11"/>
      <c r="C10" s="11"/>
      <c r="D10" s="11">
        <v>27228.04</v>
      </c>
      <c r="E10" s="11">
        <v>75696.73</v>
      </c>
      <c r="F10" s="11">
        <v>84833</v>
      </c>
      <c r="G10" s="11">
        <v>165137</v>
      </c>
      <c r="H10" s="11">
        <v>159248</v>
      </c>
      <c r="I10" s="11">
        <v>351532.66</v>
      </c>
      <c r="J10" s="11">
        <v>1377734</v>
      </c>
      <c r="K10" s="11">
        <v>1174500</v>
      </c>
      <c r="L10" s="11">
        <v>1374500</v>
      </c>
      <c r="M10" s="11">
        <v>1476100</v>
      </c>
      <c r="N10" s="11">
        <v>1477800</v>
      </c>
      <c r="O10" s="11">
        <v>1479600</v>
      </c>
      <c r="P10" s="11">
        <v>1480300</v>
      </c>
      <c r="Q10" s="11">
        <v>1480500</v>
      </c>
      <c r="R10" s="11">
        <v>1480500</v>
      </c>
      <c r="S10" s="11">
        <v>1481450</v>
      </c>
      <c r="T10" s="11">
        <v>1481500</v>
      </c>
      <c r="U10" s="11">
        <v>1482100</v>
      </c>
      <c r="V10" s="11">
        <v>1482100</v>
      </c>
      <c r="W10" s="11">
        <v>1486400</v>
      </c>
      <c r="X10" s="11">
        <v>1300000</v>
      </c>
      <c r="Y10" s="11">
        <v>1300000</v>
      </c>
      <c r="Z10" s="11">
        <v>1300000</v>
      </c>
      <c r="AA10" s="11">
        <v>1300000</v>
      </c>
      <c r="AB10" s="11">
        <v>1174500</v>
      </c>
      <c r="AC10" s="11">
        <v>1374500</v>
      </c>
      <c r="AD10" s="11">
        <v>1476100</v>
      </c>
      <c r="AE10" s="11">
        <v>1477800</v>
      </c>
      <c r="AF10" s="11">
        <v>1479600</v>
      </c>
      <c r="AG10" s="11">
        <v>1480300</v>
      </c>
      <c r="AH10" s="11">
        <v>1480500</v>
      </c>
      <c r="AI10" s="11">
        <v>1480500</v>
      </c>
      <c r="AJ10" s="11">
        <v>1481450</v>
      </c>
      <c r="AK10" s="11">
        <v>1481500</v>
      </c>
      <c r="AL10" s="11">
        <v>1482100</v>
      </c>
      <c r="AM10" s="11">
        <v>1482100</v>
      </c>
      <c r="AN10" s="11">
        <v>1486400</v>
      </c>
      <c r="AO10" s="11">
        <v>1300000</v>
      </c>
      <c r="AP10" s="11">
        <v>1300000</v>
      </c>
      <c r="AQ10" s="11">
        <v>1300000</v>
      </c>
      <c r="AR10" s="11">
        <v>1174500</v>
      </c>
      <c r="AS10" s="11">
        <v>1374500</v>
      </c>
      <c r="AT10" s="11">
        <v>1476100</v>
      </c>
      <c r="AU10" s="11">
        <v>1477800</v>
      </c>
      <c r="AV10" s="11">
        <v>1479600</v>
      </c>
      <c r="AW10" s="11">
        <v>1480300</v>
      </c>
      <c r="AX10" s="11">
        <v>1480500</v>
      </c>
      <c r="AY10" s="11">
        <v>1480500</v>
      </c>
      <c r="AZ10" s="11">
        <v>1481450</v>
      </c>
      <c r="BA10" s="11">
        <v>1481500</v>
      </c>
      <c r="BB10" s="11">
        <v>1482100</v>
      </c>
      <c r="BC10" s="11">
        <v>1482100</v>
      </c>
      <c r="BD10" s="11">
        <v>1486400</v>
      </c>
      <c r="BE10" s="11">
        <v>1300000</v>
      </c>
      <c r="BF10" s="11">
        <v>1300000</v>
      </c>
    </row>
    <row r="11" spans="1:58" ht="15">
      <c r="A11" s="9" t="s">
        <v>5</v>
      </c>
      <c r="B11" s="11"/>
      <c r="C11" s="11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5500</v>
      </c>
      <c r="L11" s="11">
        <v>5500</v>
      </c>
      <c r="M11" s="11">
        <v>3900</v>
      </c>
      <c r="N11" s="11">
        <v>2200</v>
      </c>
      <c r="O11" s="11">
        <v>900</v>
      </c>
      <c r="P11" s="11">
        <v>700</v>
      </c>
      <c r="Q11" s="11">
        <v>700</v>
      </c>
      <c r="R11" s="11">
        <v>600</v>
      </c>
      <c r="S11" s="11">
        <v>550</v>
      </c>
      <c r="T11" s="11">
        <v>500</v>
      </c>
      <c r="U11" s="11">
        <v>400</v>
      </c>
      <c r="V11" s="11">
        <v>400</v>
      </c>
      <c r="W11" s="11">
        <v>400</v>
      </c>
      <c r="X11" s="11">
        <v>0</v>
      </c>
      <c r="Y11" s="11">
        <v>0</v>
      </c>
      <c r="Z11" s="11">
        <v>0</v>
      </c>
      <c r="AA11" s="11">
        <v>0</v>
      </c>
      <c r="AB11" s="11">
        <v>5500</v>
      </c>
      <c r="AC11" s="11">
        <v>5500</v>
      </c>
      <c r="AD11" s="11">
        <v>3900</v>
      </c>
      <c r="AE11" s="11">
        <v>2200</v>
      </c>
      <c r="AF11" s="11">
        <v>900</v>
      </c>
      <c r="AG11" s="11">
        <v>700</v>
      </c>
      <c r="AH11" s="11">
        <v>700</v>
      </c>
      <c r="AI11" s="11">
        <v>600</v>
      </c>
      <c r="AJ11" s="11">
        <v>550</v>
      </c>
      <c r="AK11" s="11">
        <v>500</v>
      </c>
      <c r="AL11" s="11">
        <v>400</v>
      </c>
      <c r="AM11" s="11">
        <v>400</v>
      </c>
      <c r="AN11" s="11">
        <v>400</v>
      </c>
      <c r="AO11" s="11">
        <v>0</v>
      </c>
      <c r="AP11" s="11">
        <v>0</v>
      </c>
      <c r="AQ11" s="11">
        <v>0</v>
      </c>
      <c r="AR11" s="11">
        <v>5500</v>
      </c>
      <c r="AS11" s="11">
        <v>5500</v>
      </c>
      <c r="AT11" s="11">
        <v>3900</v>
      </c>
      <c r="AU11" s="11">
        <v>2200</v>
      </c>
      <c r="AV11" s="11">
        <v>900</v>
      </c>
      <c r="AW11" s="11">
        <v>700</v>
      </c>
      <c r="AX11" s="11">
        <v>700</v>
      </c>
      <c r="AY11" s="11">
        <v>600</v>
      </c>
      <c r="AZ11" s="11">
        <v>550</v>
      </c>
      <c r="BA11" s="11">
        <v>500</v>
      </c>
      <c r="BB11" s="11">
        <v>400</v>
      </c>
      <c r="BC11" s="11">
        <v>400</v>
      </c>
      <c r="BD11" s="11">
        <v>400</v>
      </c>
      <c r="BE11" s="11">
        <v>0</v>
      </c>
      <c r="BF11" s="11">
        <v>0</v>
      </c>
    </row>
    <row r="12" spans="1:58" ht="15">
      <c r="A12" s="9" t="s">
        <v>6</v>
      </c>
      <c r="B12" s="11"/>
      <c r="C12" s="11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20000</v>
      </c>
      <c r="L12" s="11">
        <v>20000</v>
      </c>
      <c r="M12" s="11">
        <v>20000</v>
      </c>
      <c r="N12" s="11">
        <v>20000</v>
      </c>
      <c r="O12" s="11">
        <v>19500</v>
      </c>
      <c r="P12" s="11">
        <v>19000</v>
      </c>
      <c r="Q12" s="11">
        <v>18800</v>
      </c>
      <c r="R12" s="11">
        <v>18500</v>
      </c>
      <c r="S12" s="11">
        <v>18000</v>
      </c>
      <c r="T12" s="11">
        <v>18000</v>
      </c>
      <c r="U12" s="11">
        <v>17500</v>
      </c>
      <c r="V12" s="11">
        <v>17500</v>
      </c>
      <c r="W12" s="11">
        <v>13200</v>
      </c>
      <c r="X12" s="11">
        <v>0</v>
      </c>
      <c r="Y12" s="11">
        <v>0</v>
      </c>
      <c r="Z12" s="11">
        <v>0</v>
      </c>
      <c r="AA12" s="11">
        <v>0</v>
      </c>
      <c r="AB12" s="11">
        <v>20000</v>
      </c>
      <c r="AC12" s="11">
        <v>20000</v>
      </c>
      <c r="AD12" s="11">
        <v>20000</v>
      </c>
      <c r="AE12" s="11">
        <v>20000</v>
      </c>
      <c r="AF12" s="11">
        <v>19500</v>
      </c>
      <c r="AG12" s="11">
        <v>19000</v>
      </c>
      <c r="AH12" s="11">
        <v>18800</v>
      </c>
      <c r="AI12" s="11">
        <v>18500</v>
      </c>
      <c r="AJ12" s="11">
        <v>18000</v>
      </c>
      <c r="AK12" s="11">
        <v>18000</v>
      </c>
      <c r="AL12" s="11">
        <v>17500</v>
      </c>
      <c r="AM12" s="11">
        <v>17500</v>
      </c>
      <c r="AN12" s="11">
        <v>13200</v>
      </c>
      <c r="AO12" s="11">
        <v>0</v>
      </c>
      <c r="AP12" s="11">
        <v>0</v>
      </c>
      <c r="AQ12" s="11">
        <v>0</v>
      </c>
      <c r="AR12" s="11">
        <v>20000</v>
      </c>
      <c r="AS12" s="11">
        <v>20000</v>
      </c>
      <c r="AT12" s="11">
        <v>20000</v>
      </c>
      <c r="AU12" s="11">
        <v>20000</v>
      </c>
      <c r="AV12" s="11">
        <v>19500</v>
      </c>
      <c r="AW12" s="11">
        <v>19000</v>
      </c>
      <c r="AX12" s="11">
        <v>18800</v>
      </c>
      <c r="AY12" s="11">
        <v>18500</v>
      </c>
      <c r="AZ12" s="11">
        <v>18000</v>
      </c>
      <c r="BA12" s="11">
        <v>18000</v>
      </c>
      <c r="BB12" s="11">
        <v>17500</v>
      </c>
      <c r="BC12" s="11">
        <v>17500</v>
      </c>
      <c r="BD12" s="11">
        <v>13200</v>
      </c>
      <c r="BE12" s="11">
        <v>0</v>
      </c>
      <c r="BF12" s="11">
        <v>0</v>
      </c>
    </row>
    <row r="13" spans="1:58" ht="15">
      <c r="A13" s="9" t="s">
        <v>7</v>
      </c>
      <c r="B13" s="11"/>
      <c r="C13" s="11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220000</v>
      </c>
      <c r="L13" s="11">
        <v>200000</v>
      </c>
      <c r="M13" s="11">
        <v>180000</v>
      </c>
      <c r="N13" s="11">
        <v>160000</v>
      </c>
      <c r="O13" s="11">
        <v>140500</v>
      </c>
      <c r="P13" s="11">
        <v>121500</v>
      </c>
      <c r="Q13" s="11">
        <v>102700</v>
      </c>
      <c r="R13" s="11">
        <v>84200</v>
      </c>
      <c r="S13" s="11">
        <v>66200</v>
      </c>
      <c r="T13" s="11">
        <v>48200</v>
      </c>
      <c r="U13" s="11">
        <v>30700</v>
      </c>
      <c r="V13" s="11">
        <v>13200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220000</v>
      </c>
      <c r="AC13" s="11">
        <v>200000</v>
      </c>
      <c r="AD13" s="11">
        <v>180000</v>
      </c>
      <c r="AE13" s="11">
        <v>160000</v>
      </c>
      <c r="AF13" s="11">
        <v>140500</v>
      </c>
      <c r="AG13" s="11">
        <v>121500</v>
      </c>
      <c r="AH13" s="11">
        <v>102700</v>
      </c>
      <c r="AI13" s="11">
        <v>84200</v>
      </c>
      <c r="AJ13" s="11">
        <v>66200</v>
      </c>
      <c r="AK13" s="11">
        <v>48200</v>
      </c>
      <c r="AL13" s="11">
        <v>30700</v>
      </c>
      <c r="AM13" s="11">
        <v>13200</v>
      </c>
      <c r="AN13" s="11">
        <v>0</v>
      </c>
      <c r="AO13" s="11">
        <v>0</v>
      </c>
      <c r="AP13" s="11">
        <v>0</v>
      </c>
      <c r="AQ13" s="11">
        <v>0</v>
      </c>
      <c r="AR13" s="11">
        <v>220000</v>
      </c>
      <c r="AS13" s="11">
        <v>200000</v>
      </c>
      <c r="AT13" s="11">
        <v>180000</v>
      </c>
      <c r="AU13" s="11">
        <v>160000</v>
      </c>
      <c r="AV13" s="11">
        <v>140500</v>
      </c>
      <c r="AW13" s="11">
        <v>121500</v>
      </c>
      <c r="AX13" s="11">
        <v>102700</v>
      </c>
      <c r="AY13" s="11">
        <v>84200</v>
      </c>
      <c r="AZ13" s="11">
        <v>66200</v>
      </c>
      <c r="BA13" s="11">
        <v>48200</v>
      </c>
      <c r="BB13" s="11">
        <v>30700</v>
      </c>
      <c r="BC13" s="11">
        <v>13200</v>
      </c>
      <c r="BD13" s="11">
        <v>0</v>
      </c>
      <c r="BE13" s="11">
        <v>0</v>
      </c>
      <c r="BF13" s="11">
        <v>0</v>
      </c>
    </row>
    <row r="14" spans="1:58" ht="15" hidden="1">
      <c r="A14" s="9"/>
      <c r="B14" s="8">
        <v>2007</v>
      </c>
      <c r="C14" s="8">
        <v>2008</v>
      </c>
      <c r="D14" s="8">
        <v>2009</v>
      </c>
      <c r="E14" s="8">
        <v>2010</v>
      </c>
      <c r="F14" s="8">
        <v>2011</v>
      </c>
      <c r="G14" s="8">
        <v>2012</v>
      </c>
      <c r="H14" s="8">
        <v>2012</v>
      </c>
      <c r="I14" s="8">
        <v>2013</v>
      </c>
      <c r="J14" s="8">
        <v>2013</v>
      </c>
      <c r="K14" s="8">
        <v>2013</v>
      </c>
      <c r="L14" s="8">
        <v>2013</v>
      </c>
      <c r="M14" s="8">
        <v>2013</v>
      </c>
      <c r="N14" s="8">
        <v>2013</v>
      </c>
      <c r="O14" s="8">
        <v>2013</v>
      </c>
      <c r="P14" s="8">
        <v>2013</v>
      </c>
      <c r="Q14" s="8">
        <v>2013</v>
      </c>
      <c r="R14" s="8">
        <v>2013</v>
      </c>
      <c r="S14" s="8">
        <v>2013</v>
      </c>
      <c r="T14" s="8">
        <v>2013</v>
      </c>
      <c r="U14" s="8">
        <v>2013</v>
      </c>
      <c r="V14" s="8">
        <v>2013</v>
      </c>
      <c r="W14" s="8">
        <v>2013</v>
      </c>
      <c r="X14" s="8">
        <v>2013</v>
      </c>
      <c r="Y14" s="8">
        <v>2013</v>
      </c>
      <c r="Z14" s="8">
        <v>2013</v>
      </c>
      <c r="AA14" s="8">
        <v>2013</v>
      </c>
      <c r="AB14" s="8">
        <v>2013</v>
      </c>
      <c r="AC14" s="8">
        <v>2013</v>
      </c>
      <c r="AD14" s="8">
        <v>2013</v>
      </c>
      <c r="AE14" s="8">
        <v>2013</v>
      </c>
      <c r="AF14" s="8">
        <v>2013</v>
      </c>
      <c r="AG14" s="8">
        <v>2013</v>
      </c>
      <c r="AH14" s="8">
        <v>2013</v>
      </c>
      <c r="AI14" s="8">
        <v>2013</v>
      </c>
      <c r="AJ14" s="8">
        <v>2013</v>
      </c>
      <c r="AK14" s="8">
        <v>2013</v>
      </c>
      <c r="AL14" s="8">
        <v>2013</v>
      </c>
      <c r="AM14" s="8">
        <v>2013</v>
      </c>
      <c r="AN14" s="8">
        <v>2013</v>
      </c>
      <c r="AO14" s="8">
        <v>2013</v>
      </c>
      <c r="AP14" s="8">
        <v>2013</v>
      </c>
      <c r="AQ14" s="8">
        <v>2013</v>
      </c>
      <c r="AR14" s="8">
        <v>2013</v>
      </c>
      <c r="AS14" s="8">
        <v>2013</v>
      </c>
      <c r="AT14" s="8">
        <v>2013</v>
      </c>
      <c r="AU14" s="8">
        <v>2013</v>
      </c>
      <c r="AV14" s="8">
        <v>2013</v>
      </c>
      <c r="AW14" s="8">
        <v>2013</v>
      </c>
      <c r="AX14" s="8">
        <v>2013</v>
      </c>
      <c r="AY14" s="8">
        <v>2013</v>
      </c>
      <c r="AZ14" s="8">
        <v>2013</v>
      </c>
      <c r="BA14" s="8">
        <v>2013</v>
      </c>
      <c r="BB14" s="8">
        <v>2013</v>
      </c>
      <c r="BC14" s="8">
        <v>2013</v>
      </c>
      <c r="BD14" s="8">
        <v>2013</v>
      </c>
      <c r="BE14" s="8">
        <v>2013</v>
      </c>
      <c r="BF14" s="8">
        <v>2013</v>
      </c>
    </row>
    <row r="15" spans="1:58" ht="15">
      <c r="A15" s="9" t="s">
        <v>8</v>
      </c>
      <c r="B15" s="12" t="e">
        <f aca="true" t="shared" si="0" ref="B15:H15">+B13/B9</f>
        <v>#DIV/0!</v>
      </c>
      <c r="C15" s="12" t="e">
        <f t="shared" si="0"/>
        <v>#DIV/0!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aca="true" t="shared" si="1" ref="I15:N15">+I13/I9</f>
        <v>0</v>
      </c>
      <c r="J15" s="12">
        <f t="shared" si="1"/>
        <v>0</v>
      </c>
      <c r="K15" s="12">
        <f t="shared" si="1"/>
        <v>0.18333333333333332</v>
      </c>
      <c r="L15" s="12">
        <f t="shared" si="1"/>
        <v>0.14285714285714285</v>
      </c>
      <c r="M15" s="12">
        <f t="shared" si="1"/>
        <v>0.012</v>
      </c>
      <c r="N15" s="12">
        <f t="shared" si="1"/>
        <v>0.10666666666666667</v>
      </c>
      <c r="O15" s="12">
        <f aca="true" t="shared" si="2" ref="O15:X15">+O13/O9</f>
        <v>0.09366666666666666</v>
      </c>
      <c r="P15" s="12">
        <f t="shared" si="2"/>
        <v>0.081</v>
      </c>
      <c r="Q15" s="12">
        <f t="shared" si="2"/>
        <v>0.06846666666666666</v>
      </c>
      <c r="R15" s="12">
        <f t="shared" si="2"/>
        <v>0.056133333333333334</v>
      </c>
      <c r="S15" s="12">
        <f t="shared" si="2"/>
        <v>0.04413333333333333</v>
      </c>
      <c r="T15" s="12">
        <f t="shared" si="2"/>
        <v>0.03213333333333333</v>
      </c>
      <c r="U15" s="12">
        <f t="shared" si="2"/>
        <v>0.020466666666666668</v>
      </c>
      <c r="V15" s="12">
        <f t="shared" si="2"/>
        <v>0.0088</v>
      </c>
      <c r="W15" s="12">
        <f t="shared" si="2"/>
        <v>0</v>
      </c>
      <c r="X15" s="12">
        <f t="shared" si="2"/>
        <v>0</v>
      </c>
      <c r="Y15" s="12">
        <f>+Y13/Y9</f>
        <v>0</v>
      </c>
      <c r="Z15" s="12">
        <f aca="true" t="shared" si="3" ref="Z15:AO15">+Z13/Z9</f>
        <v>0</v>
      </c>
      <c r="AA15" s="12">
        <f t="shared" si="3"/>
        <v>0</v>
      </c>
      <c r="AB15" s="12">
        <f t="shared" si="3"/>
        <v>0.18333333333333332</v>
      </c>
      <c r="AC15" s="12">
        <f t="shared" si="3"/>
        <v>0.14285714285714285</v>
      </c>
      <c r="AD15" s="12">
        <f t="shared" si="3"/>
        <v>0.012</v>
      </c>
      <c r="AE15" s="12">
        <f t="shared" si="3"/>
        <v>0.10666666666666667</v>
      </c>
      <c r="AF15" s="12">
        <f t="shared" si="3"/>
        <v>0.09366666666666666</v>
      </c>
      <c r="AG15" s="12">
        <f t="shared" si="3"/>
        <v>0.081</v>
      </c>
      <c r="AH15" s="12">
        <f t="shared" si="3"/>
        <v>0.06846666666666666</v>
      </c>
      <c r="AI15" s="12">
        <f t="shared" si="3"/>
        <v>0.056133333333333334</v>
      </c>
      <c r="AJ15" s="12">
        <f t="shared" si="3"/>
        <v>0.04413333333333333</v>
      </c>
      <c r="AK15" s="12">
        <f t="shared" si="3"/>
        <v>0.03213333333333333</v>
      </c>
      <c r="AL15" s="12">
        <f t="shared" si="3"/>
        <v>0.020466666666666668</v>
      </c>
      <c r="AM15" s="12">
        <f t="shared" si="3"/>
        <v>0.0088</v>
      </c>
      <c r="AN15" s="12">
        <f t="shared" si="3"/>
        <v>0</v>
      </c>
      <c r="AO15" s="12">
        <f t="shared" si="3"/>
        <v>0</v>
      </c>
      <c r="AP15" s="12">
        <f>+AP13/AP9</f>
        <v>0</v>
      </c>
      <c r="AQ15" s="12">
        <f aca="true" t="shared" si="4" ref="AQ15:BE15">+AQ13/AQ9</f>
        <v>0</v>
      </c>
      <c r="AR15" s="12">
        <f t="shared" si="4"/>
        <v>0.18333333333333332</v>
      </c>
      <c r="AS15" s="12">
        <f t="shared" si="4"/>
        <v>0.14285714285714285</v>
      </c>
      <c r="AT15" s="12">
        <f t="shared" si="4"/>
        <v>0.012</v>
      </c>
      <c r="AU15" s="12">
        <f t="shared" si="4"/>
        <v>0.10666666666666667</v>
      </c>
      <c r="AV15" s="12">
        <f t="shared" si="4"/>
        <v>0.09366666666666666</v>
      </c>
      <c r="AW15" s="12">
        <f t="shared" si="4"/>
        <v>0.081</v>
      </c>
      <c r="AX15" s="12">
        <f t="shared" si="4"/>
        <v>0.06846666666666666</v>
      </c>
      <c r="AY15" s="12">
        <f t="shared" si="4"/>
        <v>0.056133333333333334</v>
      </c>
      <c r="AZ15" s="12">
        <f t="shared" si="4"/>
        <v>0.04413333333333333</v>
      </c>
      <c r="BA15" s="12">
        <f t="shared" si="4"/>
        <v>0.03213333333333333</v>
      </c>
      <c r="BB15" s="12">
        <f t="shared" si="4"/>
        <v>0.020466666666666668</v>
      </c>
      <c r="BC15" s="12">
        <f t="shared" si="4"/>
        <v>0.0088</v>
      </c>
      <c r="BD15" s="12">
        <f t="shared" si="4"/>
        <v>0</v>
      </c>
      <c r="BE15" s="12">
        <f t="shared" si="4"/>
        <v>0</v>
      </c>
      <c r="BF15" s="12">
        <f>+BF13/BF9</f>
        <v>0</v>
      </c>
    </row>
    <row r="16" spans="1:58" ht="15">
      <c r="A16" s="9" t="s">
        <v>9</v>
      </c>
      <c r="B16" s="12" t="e">
        <f aca="true" t="shared" si="5" ref="B16:H16">(B12+B11)/B9</f>
        <v>#DIV/0!</v>
      </c>
      <c r="C16" s="12" t="e">
        <f t="shared" si="5"/>
        <v>#DIV/0!</v>
      </c>
      <c r="D16" s="12">
        <f t="shared" si="5"/>
        <v>0</v>
      </c>
      <c r="E16" s="12">
        <f t="shared" si="5"/>
        <v>0</v>
      </c>
      <c r="F16" s="12">
        <f t="shared" si="5"/>
        <v>0</v>
      </c>
      <c r="G16" s="12">
        <f t="shared" si="5"/>
        <v>0</v>
      </c>
      <c r="H16" s="12">
        <f t="shared" si="5"/>
        <v>0</v>
      </c>
      <c r="I16" s="12">
        <f aca="true" t="shared" si="6" ref="I16:N16">(I12+I11)/I9</f>
        <v>0</v>
      </c>
      <c r="J16" s="12">
        <f t="shared" si="6"/>
        <v>0</v>
      </c>
      <c r="K16" s="12">
        <f t="shared" si="6"/>
        <v>0.02125</v>
      </c>
      <c r="L16" s="12">
        <f t="shared" si="6"/>
        <v>0.018214285714285714</v>
      </c>
      <c r="M16" s="12">
        <f t="shared" si="6"/>
        <v>0.0015933333333333333</v>
      </c>
      <c r="N16" s="12">
        <f t="shared" si="6"/>
        <v>0.0148</v>
      </c>
      <c r="O16" s="12">
        <f aca="true" t="shared" si="7" ref="O16:X16">(O12+O11)/O9</f>
        <v>0.0136</v>
      </c>
      <c r="P16" s="12">
        <f t="shared" si="7"/>
        <v>0.013133333333333334</v>
      </c>
      <c r="Q16" s="12">
        <f t="shared" si="7"/>
        <v>0.013</v>
      </c>
      <c r="R16" s="12">
        <f t="shared" si="7"/>
        <v>0.012733333333333333</v>
      </c>
      <c r="S16" s="12">
        <f t="shared" si="7"/>
        <v>0.012366666666666666</v>
      </c>
      <c r="T16" s="12">
        <f t="shared" si="7"/>
        <v>0.012333333333333333</v>
      </c>
      <c r="U16" s="12">
        <f t="shared" si="7"/>
        <v>0.011933333333333334</v>
      </c>
      <c r="V16" s="12">
        <f t="shared" si="7"/>
        <v>0.011933333333333334</v>
      </c>
      <c r="W16" s="12">
        <f t="shared" si="7"/>
        <v>0.009066666666666667</v>
      </c>
      <c r="X16" s="12">
        <f t="shared" si="7"/>
        <v>0</v>
      </c>
      <c r="Y16" s="12">
        <f>(Y12+Y11)/Y9</f>
        <v>0</v>
      </c>
      <c r="Z16" s="12">
        <f aca="true" t="shared" si="8" ref="Z16:AO16">(Z12+Z11)/Z9</f>
        <v>0</v>
      </c>
      <c r="AA16" s="12">
        <f t="shared" si="8"/>
        <v>0</v>
      </c>
      <c r="AB16" s="12">
        <f t="shared" si="8"/>
        <v>0.02125</v>
      </c>
      <c r="AC16" s="12">
        <f t="shared" si="8"/>
        <v>0.018214285714285714</v>
      </c>
      <c r="AD16" s="12">
        <f t="shared" si="8"/>
        <v>0.0015933333333333333</v>
      </c>
      <c r="AE16" s="12">
        <f t="shared" si="8"/>
        <v>0.0148</v>
      </c>
      <c r="AF16" s="12">
        <f t="shared" si="8"/>
        <v>0.0136</v>
      </c>
      <c r="AG16" s="12">
        <f t="shared" si="8"/>
        <v>0.013133333333333334</v>
      </c>
      <c r="AH16" s="12">
        <f t="shared" si="8"/>
        <v>0.013</v>
      </c>
      <c r="AI16" s="12">
        <f t="shared" si="8"/>
        <v>0.012733333333333333</v>
      </c>
      <c r="AJ16" s="12">
        <f t="shared" si="8"/>
        <v>0.012366666666666666</v>
      </c>
      <c r="AK16" s="12">
        <f t="shared" si="8"/>
        <v>0.012333333333333333</v>
      </c>
      <c r="AL16" s="12">
        <f t="shared" si="8"/>
        <v>0.011933333333333334</v>
      </c>
      <c r="AM16" s="12">
        <f t="shared" si="8"/>
        <v>0.011933333333333334</v>
      </c>
      <c r="AN16" s="12">
        <f t="shared" si="8"/>
        <v>0.009066666666666667</v>
      </c>
      <c r="AO16" s="12">
        <f t="shared" si="8"/>
        <v>0</v>
      </c>
      <c r="AP16" s="12">
        <f>(AP12+AP11)/AP9</f>
        <v>0</v>
      </c>
      <c r="AQ16" s="12">
        <f aca="true" t="shared" si="9" ref="AQ16:BE16">(AQ12+AQ11)/AQ9</f>
        <v>0</v>
      </c>
      <c r="AR16" s="12">
        <f t="shared" si="9"/>
        <v>0.02125</v>
      </c>
      <c r="AS16" s="12">
        <f t="shared" si="9"/>
        <v>0.018214285714285714</v>
      </c>
      <c r="AT16" s="12">
        <f t="shared" si="9"/>
        <v>0.0015933333333333333</v>
      </c>
      <c r="AU16" s="12">
        <f t="shared" si="9"/>
        <v>0.0148</v>
      </c>
      <c r="AV16" s="12">
        <f t="shared" si="9"/>
        <v>0.0136</v>
      </c>
      <c r="AW16" s="12">
        <f t="shared" si="9"/>
        <v>0.013133333333333334</v>
      </c>
      <c r="AX16" s="12">
        <f t="shared" si="9"/>
        <v>0.013</v>
      </c>
      <c r="AY16" s="12">
        <f t="shared" si="9"/>
        <v>0.012733333333333333</v>
      </c>
      <c r="AZ16" s="12">
        <f t="shared" si="9"/>
        <v>0.012366666666666666</v>
      </c>
      <c r="BA16" s="12">
        <f t="shared" si="9"/>
        <v>0.012333333333333333</v>
      </c>
      <c r="BB16" s="12">
        <f t="shared" si="9"/>
        <v>0.011933333333333334</v>
      </c>
      <c r="BC16" s="12">
        <f t="shared" si="9"/>
        <v>0.011933333333333334</v>
      </c>
      <c r="BD16" s="12">
        <f t="shared" si="9"/>
        <v>0.009066666666666667</v>
      </c>
      <c r="BE16" s="12">
        <f t="shared" si="9"/>
        <v>0</v>
      </c>
      <c r="BF16" s="12">
        <f>(BF12+BF11)/BF9</f>
        <v>0</v>
      </c>
    </row>
    <row r="17" spans="1:58" s="5" customFormat="1" ht="15">
      <c r="A17" s="13"/>
      <c r="B17" s="14">
        <v>0.15</v>
      </c>
      <c r="C17" s="14">
        <v>0.15</v>
      </c>
      <c r="D17" s="14">
        <v>0.15</v>
      </c>
      <c r="E17" s="14">
        <v>0.15</v>
      </c>
      <c r="F17" s="14">
        <v>0.15</v>
      </c>
      <c r="G17" s="14">
        <v>0.15</v>
      </c>
      <c r="H17" s="14">
        <v>0.15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</row>
    <row r="18" spans="1:58" s="5" customFormat="1" ht="15">
      <c r="A18" s="13"/>
      <c r="B18" s="14"/>
      <c r="C18" s="14"/>
      <c r="D18" s="14"/>
      <c r="E18" s="14">
        <v>0.4176343881717706</v>
      </c>
      <c r="F18" s="14">
        <v>0.359118696394821</v>
      </c>
      <c r="G18" s="14">
        <v>0.28223931010760267</v>
      </c>
      <c r="H18" s="14">
        <v>0.25194397417038006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58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</row>
    <row r="20" spans="1:58" ht="15">
      <c r="A20" s="17" t="s">
        <v>10</v>
      </c>
      <c r="B20" s="18">
        <f aca="true" t="shared" si="10" ref="B20:BF20">+B7+B8-B10</f>
        <v>0</v>
      </c>
      <c r="C20" s="18">
        <f t="shared" si="10"/>
        <v>0</v>
      </c>
      <c r="D20" s="18">
        <f t="shared" si="10"/>
        <v>14588.159999999996</v>
      </c>
      <c r="E20" s="18">
        <f t="shared" si="10"/>
        <v>138867.27000000002</v>
      </c>
      <c r="F20" s="18">
        <f t="shared" si="10"/>
        <v>147177</v>
      </c>
      <c r="G20" s="18">
        <f t="shared" si="10"/>
        <v>76964</v>
      </c>
      <c r="H20" s="18">
        <f t="shared" si="10"/>
        <v>68230</v>
      </c>
      <c r="I20" s="18">
        <f t="shared" si="10"/>
        <v>-107032.65999999997</v>
      </c>
      <c r="J20" s="18">
        <f t="shared" si="10"/>
        <v>150500</v>
      </c>
      <c r="K20" s="18">
        <f t="shared" si="10"/>
        <v>25500</v>
      </c>
      <c r="L20" s="18">
        <f t="shared" si="10"/>
        <v>25500</v>
      </c>
      <c r="M20" s="18">
        <f t="shared" si="10"/>
        <v>23900</v>
      </c>
      <c r="N20" s="18">
        <f t="shared" si="10"/>
        <v>22200</v>
      </c>
      <c r="O20" s="18">
        <f t="shared" si="10"/>
        <v>20400</v>
      </c>
      <c r="P20" s="18">
        <f t="shared" si="10"/>
        <v>19700</v>
      </c>
      <c r="Q20" s="18">
        <f t="shared" si="10"/>
        <v>19500</v>
      </c>
      <c r="R20" s="18">
        <f t="shared" si="10"/>
        <v>19500</v>
      </c>
      <c r="S20" s="18">
        <f t="shared" si="10"/>
        <v>18550</v>
      </c>
      <c r="T20" s="18">
        <f t="shared" si="10"/>
        <v>18500</v>
      </c>
      <c r="U20" s="18">
        <f t="shared" si="10"/>
        <v>17900</v>
      </c>
      <c r="V20" s="18">
        <f t="shared" si="10"/>
        <v>17900</v>
      </c>
      <c r="W20" s="18">
        <f t="shared" si="10"/>
        <v>13600</v>
      </c>
      <c r="X20" s="18">
        <f t="shared" si="10"/>
        <v>0</v>
      </c>
      <c r="Y20" s="18">
        <f t="shared" si="10"/>
        <v>0</v>
      </c>
      <c r="Z20" s="18">
        <f t="shared" si="10"/>
        <v>0</v>
      </c>
      <c r="AA20" s="18">
        <f t="shared" si="10"/>
        <v>0</v>
      </c>
      <c r="AB20" s="18">
        <f t="shared" si="10"/>
        <v>25500</v>
      </c>
      <c r="AC20" s="18">
        <f t="shared" si="10"/>
        <v>25500</v>
      </c>
      <c r="AD20" s="18">
        <f t="shared" si="10"/>
        <v>23900</v>
      </c>
      <c r="AE20" s="18">
        <f t="shared" si="10"/>
        <v>22200</v>
      </c>
      <c r="AF20" s="18">
        <f t="shared" si="10"/>
        <v>20400</v>
      </c>
      <c r="AG20" s="18">
        <f t="shared" si="10"/>
        <v>19700</v>
      </c>
      <c r="AH20" s="18">
        <f t="shared" si="10"/>
        <v>19500</v>
      </c>
      <c r="AI20" s="18">
        <f t="shared" si="10"/>
        <v>19500</v>
      </c>
      <c r="AJ20" s="18">
        <f t="shared" si="10"/>
        <v>18550</v>
      </c>
      <c r="AK20" s="18">
        <f t="shared" si="10"/>
        <v>18500</v>
      </c>
      <c r="AL20" s="18">
        <f t="shared" si="10"/>
        <v>17900</v>
      </c>
      <c r="AM20" s="18">
        <f t="shared" si="10"/>
        <v>17900</v>
      </c>
      <c r="AN20" s="18">
        <f t="shared" si="10"/>
        <v>13600</v>
      </c>
      <c r="AO20" s="18">
        <f t="shared" si="10"/>
        <v>0</v>
      </c>
      <c r="AP20" s="18">
        <f t="shared" si="10"/>
        <v>0</v>
      </c>
      <c r="AQ20" s="18">
        <f t="shared" si="10"/>
        <v>0</v>
      </c>
      <c r="AR20" s="18">
        <f t="shared" si="10"/>
        <v>25500</v>
      </c>
      <c r="AS20" s="18">
        <f t="shared" si="10"/>
        <v>25500</v>
      </c>
      <c r="AT20" s="18">
        <f t="shared" si="10"/>
        <v>23900</v>
      </c>
      <c r="AU20" s="18">
        <f t="shared" si="10"/>
        <v>22200</v>
      </c>
      <c r="AV20" s="18">
        <f t="shared" si="10"/>
        <v>20400</v>
      </c>
      <c r="AW20" s="18">
        <f t="shared" si="10"/>
        <v>19700</v>
      </c>
      <c r="AX20" s="18">
        <f t="shared" si="10"/>
        <v>19500</v>
      </c>
      <c r="AY20" s="18">
        <f t="shared" si="10"/>
        <v>19500</v>
      </c>
      <c r="AZ20" s="18">
        <f t="shared" si="10"/>
        <v>18550</v>
      </c>
      <c r="BA20" s="18">
        <f t="shared" si="10"/>
        <v>18500</v>
      </c>
      <c r="BB20" s="18">
        <f t="shared" si="10"/>
        <v>17900</v>
      </c>
      <c r="BC20" s="18">
        <f t="shared" si="10"/>
        <v>17900</v>
      </c>
      <c r="BD20" s="18">
        <f t="shared" si="10"/>
        <v>13600</v>
      </c>
      <c r="BE20" s="18">
        <f t="shared" si="10"/>
        <v>0</v>
      </c>
      <c r="BF20" s="18">
        <f t="shared" si="10"/>
        <v>0</v>
      </c>
    </row>
    <row r="21" spans="1:58" ht="15">
      <c r="A21" s="17" t="s">
        <v>11</v>
      </c>
      <c r="B21" s="19" t="e">
        <f aca="true" t="shared" si="11" ref="B21:W21">+B20/B9</f>
        <v>#DIV/0!</v>
      </c>
      <c r="C21" s="19" t="e">
        <f t="shared" si="11"/>
        <v>#DIV/0!</v>
      </c>
      <c r="D21" s="19">
        <f t="shared" si="11"/>
        <v>0.13980832630529783</v>
      </c>
      <c r="E21" s="19">
        <f t="shared" si="11"/>
        <v>0.5812023973448402</v>
      </c>
      <c r="F21" s="19">
        <f t="shared" si="11"/>
        <v>0.5036599763872491</v>
      </c>
      <c r="G21" s="19">
        <f t="shared" si="11"/>
        <v>0.02694806604454043</v>
      </c>
      <c r="H21" s="19">
        <f t="shared" si="11"/>
        <v>0.017360444089472314</v>
      </c>
      <c r="I21" s="19">
        <f t="shared" si="11"/>
        <v>-0.03179220657321619</v>
      </c>
      <c r="J21" s="19">
        <f t="shared" si="11"/>
        <v>0.009847968308518197</v>
      </c>
      <c r="K21" s="19">
        <f t="shared" si="11"/>
        <v>0.02125</v>
      </c>
      <c r="L21" s="19">
        <f t="shared" si="11"/>
        <v>0.018214285714285714</v>
      </c>
      <c r="M21" s="19">
        <f t="shared" si="11"/>
        <v>0.0015933333333333333</v>
      </c>
      <c r="N21" s="19">
        <f t="shared" si="11"/>
        <v>0.0148</v>
      </c>
      <c r="O21" s="19">
        <f t="shared" si="11"/>
        <v>0.0136</v>
      </c>
      <c r="P21" s="19">
        <f t="shared" si="11"/>
        <v>0.013133333333333334</v>
      </c>
      <c r="Q21" s="19">
        <f t="shared" si="11"/>
        <v>0.013</v>
      </c>
      <c r="R21" s="19">
        <f t="shared" si="11"/>
        <v>0.013</v>
      </c>
      <c r="S21" s="19">
        <f t="shared" si="11"/>
        <v>0.012366666666666666</v>
      </c>
      <c r="T21" s="19">
        <f t="shared" si="11"/>
        <v>0.012333333333333333</v>
      </c>
      <c r="U21" s="19">
        <f t="shared" si="11"/>
        <v>0.011933333333333334</v>
      </c>
      <c r="V21" s="19">
        <f t="shared" si="11"/>
        <v>0.011933333333333334</v>
      </c>
      <c r="W21" s="19">
        <f t="shared" si="11"/>
        <v>0.009066666666666667</v>
      </c>
      <c r="X21" s="19">
        <f>+X20/X9</f>
        <v>0</v>
      </c>
      <c r="Y21" s="19">
        <f>+Y20/Y9</f>
        <v>0</v>
      </c>
      <c r="Z21" s="19">
        <f aca="true" t="shared" si="12" ref="Z21:AN21">+Z20/Z9</f>
        <v>0</v>
      </c>
      <c r="AA21" s="19">
        <f t="shared" si="12"/>
        <v>0</v>
      </c>
      <c r="AB21" s="19">
        <f t="shared" si="12"/>
        <v>0.02125</v>
      </c>
      <c r="AC21" s="19">
        <f t="shared" si="12"/>
        <v>0.018214285714285714</v>
      </c>
      <c r="AD21" s="19">
        <f t="shared" si="12"/>
        <v>0.0015933333333333333</v>
      </c>
      <c r="AE21" s="19">
        <f t="shared" si="12"/>
        <v>0.0148</v>
      </c>
      <c r="AF21" s="19">
        <f t="shared" si="12"/>
        <v>0.0136</v>
      </c>
      <c r="AG21" s="19">
        <f t="shared" si="12"/>
        <v>0.013133333333333334</v>
      </c>
      <c r="AH21" s="19">
        <f t="shared" si="12"/>
        <v>0.013</v>
      </c>
      <c r="AI21" s="19">
        <f t="shared" si="12"/>
        <v>0.013</v>
      </c>
      <c r="AJ21" s="19">
        <f t="shared" si="12"/>
        <v>0.012366666666666666</v>
      </c>
      <c r="AK21" s="19">
        <f t="shared" si="12"/>
        <v>0.012333333333333333</v>
      </c>
      <c r="AL21" s="19">
        <f t="shared" si="12"/>
        <v>0.011933333333333334</v>
      </c>
      <c r="AM21" s="19">
        <f t="shared" si="12"/>
        <v>0.011933333333333334</v>
      </c>
      <c r="AN21" s="19">
        <f t="shared" si="12"/>
        <v>0.009066666666666667</v>
      </c>
      <c r="AO21" s="19">
        <f>+AO20/AO9</f>
        <v>0</v>
      </c>
      <c r="AP21" s="19">
        <f>+AP20/AP9</f>
        <v>0</v>
      </c>
      <c r="AQ21" s="19">
        <f aca="true" t="shared" si="13" ref="AQ21:BD21">+AQ20/AQ9</f>
        <v>0</v>
      </c>
      <c r="AR21" s="19">
        <f t="shared" si="13"/>
        <v>0.02125</v>
      </c>
      <c r="AS21" s="19">
        <f t="shared" si="13"/>
        <v>0.018214285714285714</v>
      </c>
      <c r="AT21" s="19">
        <f t="shared" si="13"/>
        <v>0.0015933333333333333</v>
      </c>
      <c r="AU21" s="19">
        <f t="shared" si="13"/>
        <v>0.0148</v>
      </c>
      <c r="AV21" s="19">
        <f t="shared" si="13"/>
        <v>0.0136</v>
      </c>
      <c r="AW21" s="19">
        <f t="shared" si="13"/>
        <v>0.013133333333333334</v>
      </c>
      <c r="AX21" s="19">
        <f t="shared" si="13"/>
        <v>0.013</v>
      </c>
      <c r="AY21" s="19">
        <f t="shared" si="13"/>
        <v>0.013</v>
      </c>
      <c r="AZ21" s="19">
        <f t="shared" si="13"/>
        <v>0.012366666666666666</v>
      </c>
      <c r="BA21" s="19">
        <f t="shared" si="13"/>
        <v>0.012333333333333333</v>
      </c>
      <c r="BB21" s="19">
        <f t="shared" si="13"/>
        <v>0.011933333333333334</v>
      </c>
      <c r="BC21" s="19">
        <f t="shared" si="13"/>
        <v>0.011933333333333334</v>
      </c>
      <c r="BD21" s="19">
        <f t="shared" si="13"/>
        <v>0.009066666666666667</v>
      </c>
      <c r="BE21" s="19">
        <f>+BE20/BE9</f>
        <v>0</v>
      </c>
      <c r="BF21" s="19">
        <f>+BF20/BF9</f>
        <v>0</v>
      </c>
    </row>
    <row r="22" spans="1:58" ht="15">
      <c r="A22" s="17" t="s">
        <v>12</v>
      </c>
      <c r="B22" s="20" t="e">
        <f aca="true" t="shared" si="14" ref="B22:W22">+B21</f>
        <v>#DIV/0!</v>
      </c>
      <c r="C22" s="20" t="e">
        <f t="shared" si="14"/>
        <v>#DIV/0!</v>
      </c>
      <c r="D22" s="20">
        <f t="shared" si="14"/>
        <v>0.13980832630529783</v>
      </c>
      <c r="E22" s="20">
        <f t="shared" si="14"/>
        <v>0.5812023973448402</v>
      </c>
      <c r="F22" s="20">
        <f t="shared" si="14"/>
        <v>0.5036599763872491</v>
      </c>
      <c r="G22" s="20">
        <f t="shared" si="14"/>
        <v>0.02694806604454043</v>
      </c>
      <c r="H22" s="20">
        <f t="shared" si="14"/>
        <v>0.017360444089472314</v>
      </c>
      <c r="I22" s="20">
        <f t="shared" si="14"/>
        <v>-0.03179220657321619</v>
      </c>
      <c r="J22" s="20">
        <f t="shared" si="14"/>
        <v>0.009847968308518197</v>
      </c>
      <c r="K22" s="20">
        <f t="shared" si="14"/>
        <v>0.02125</v>
      </c>
      <c r="L22" s="20">
        <f t="shared" si="14"/>
        <v>0.018214285714285714</v>
      </c>
      <c r="M22" s="20">
        <f t="shared" si="14"/>
        <v>0.0015933333333333333</v>
      </c>
      <c r="N22" s="20">
        <f t="shared" si="14"/>
        <v>0.0148</v>
      </c>
      <c r="O22" s="20">
        <f t="shared" si="14"/>
        <v>0.0136</v>
      </c>
      <c r="P22" s="20">
        <f t="shared" si="14"/>
        <v>0.013133333333333334</v>
      </c>
      <c r="Q22" s="20">
        <f t="shared" si="14"/>
        <v>0.013</v>
      </c>
      <c r="R22" s="20">
        <f t="shared" si="14"/>
        <v>0.013</v>
      </c>
      <c r="S22" s="20">
        <f t="shared" si="14"/>
        <v>0.012366666666666666</v>
      </c>
      <c r="T22" s="20">
        <f t="shared" si="14"/>
        <v>0.012333333333333333</v>
      </c>
      <c r="U22" s="20">
        <f t="shared" si="14"/>
        <v>0.011933333333333334</v>
      </c>
      <c r="V22" s="20">
        <f t="shared" si="14"/>
        <v>0.011933333333333334</v>
      </c>
      <c r="W22" s="20">
        <f t="shared" si="14"/>
        <v>0.009066666666666667</v>
      </c>
      <c r="X22" s="20">
        <f>+X21</f>
        <v>0</v>
      </c>
      <c r="Y22" s="20">
        <f>+Y21</f>
        <v>0</v>
      </c>
      <c r="Z22" s="20">
        <f aca="true" t="shared" si="15" ref="Z22:AN22">+Z21</f>
        <v>0</v>
      </c>
      <c r="AA22" s="20">
        <f t="shared" si="15"/>
        <v>0</v>
      </c>
      <c r="AB22" s="20">
        <f t="shared" si="15"/>
        <v>0.02125</v>
      </c>
      <c r="AC22" s="20">
        <f t="shared" si="15"/>
        <v>0.018214285714285714</v>
      </c>
      <c r="AD22" s="20">
        <f t="shared" si="15"/>
        <v>0.0015933333333333333</v>
      </c>
      <c r="AE22" s="20">
        <f t="shared" si="15"/>
        <v>0.0148</v>
      </c>
      <c r="AF22" s="20">
        <f t="shared" si="15"/>
        <v>0.0136</v>
      </c>
      <c r="AG22" s="20">
        <f t="shared" si="15"/>
        <v>0.013133333333333334</v>
      </c>
      <c r="AH22" s="20">
        <f t="shared" si="15"/>
        <v>0.013</v>
      </c>
      <c r="AI22" s="20">
        <f t="shared" si="15"/>
        <v>0.013</v>
      </c>
      <c r="AJ22" s="20">
        <f t="shared" si="15"/>
        <v>0.012366666666666666</v>
      </c>
      <c r="AK22" s="20">
        <f t="shared" si="15"/>
        <v>0.012333333333333333</v>
      </c>
      <c r="AL22" s="20">
        <f t="shared" si="15"/>
        <v>0.011933333333333334</v>
      </c>
      <c r="AM22" s="20">
        <f t="shared" si="15"/>
        <v>0.011933333333333334</v>
      </c>
      <c r="AN22" s="20">
        <f t="shared" si="15"/>
        <v>0.009066666666666667</v>
      </c>
      <c r="AO22" s="20">
        <f>+AO21</f>
        <v>0</v>
      </c>
      <c r="AP22" s="20">
        <f>+AP21</f>
        <v>0</v>
      </c>
      <c r="AQ22" s="20">
        <f aca="true" t="shared" si="16" ref="AQ22:BD22">+AQ21</f>
        <v>0</v>
      </c>
      <c r="AR22" s="20">
        <f t="shared" si="16"/>
        <v>0.02125</v>
      </c>
      <c r="AS22" s="20">
        <f t="shared" si="16"/>
        <v>0.018214285714285714</v>
      </c>
      <c r="AT22" s="20">
        <f t="shared" si="16"/>
        <v>0.0015933333333333333</v>
      </c>
      <c r="AU22" s="20">
        <f t="shared" si="16"/>
        <v>0.0148</v>
      </c>
      <c r="AV22" s="20">
        <f t="shared" si="16"/>
        <v>0.0136</v>
      </c>
      <c r="AW22" s="20">
        <f t="shared" si="16"/>
        <v>0.013133333333333334</v>
      </c>
      <c r="AX22" s="20">
        <f t="shared" si="16"/>
        <v>0.013</v>
      </c>
      <c r="AY22" s="20">
        <f t="shared" si="16"/>
        <v>0.013</v>
      </c>
      <c r="AZ22" s="20">
        <f t="shared" si="16"/>
        <v>0.012366666666666666</v>
      </c>
      <c r="BA22" s="20">
        <f t="shared" si="16"/>
        <v>0.012333333333333333</v>
      </c>
      <c r="BB22" s="20">
        <f t="shared" si="16"/>
        <v>0.011933333333333334</v>
      </c>
      <c r="BC22" s="20">
        <f t="shared" si="16"/>
        <v>0.011933333333333334</v>
      </c>
      <c r="BD22" s="20">
        <f t="shared" si="16"/>
        <v>0.009066666666666667</v>
      </c>
      <c r="BE22" s="20">
        <f>+BE21</f>
        <v>0</v>
      </c>
      <c r="BF22" s="20">
        <f>+BF21</f>
        <v>0</v>
      </c>
    </row>
    <row r="23" spans="1:58" ht="15">
      <c r="A23" s="17"/>
      <c r="B23" s="19"/>
      <c r="C23" s="19"/>
      <c r="D23" s="19"/>
      <c r="E23" s="19"/>
      <c r="F23" s="19"/>
      <c r="G23" s="19"/>
      <c r="H23" s="19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</row>
    <row r="24" spans="1:58" ht="15">
      <c r="A24" s="21" t="s">
        <v>13</v>
      </c>
      <c r="B24" s="22"/>
      <c r="C24" s="19"/>
      <c r="D24" s="19"/>
      <c r="E24" s="22"/>
      <c r="F24" s="22"/>
      <c r="G24" s="22">
        <f aca="true" t="shared" si="17" ref="G24:N24">(+D22+E22+F22)/3</f>
        <v>0.4082235666791291</v>
      </c>
      <c r="H24" s="22">
        <f t="shared" si="17"/>
        <v>0.3706034799255433</v>
      </c>
      <c r="I24" s="22">
        <f t="shared" si="17"/>
        <v>0.182656162173754</v>
      </c>
      <c r="J24" s="22">
        <f t="shared" si="17"/>
        <v>0.0041721011869321825</v>
      </c>
      <c r="K24" s="22">
        <f t="shared" si="17"/>
        <v>-0.0015279313917418939</v>
      </c>
      <c r="L24" s="22">
        <f t="shared" si="17"/>
        <v>-0.000231412754899332</v>
      </c>
      <c r="M24" s="22">
        <f t="shared" si="17"/>
        <v>0.016437418007601304</v>
      </c>
      <c r="N24" s="22">
        <f t="shared" si="17"/>
        <v>0.013685873015873018</v>
      </c>
      <c r="O24" s="22">
        <f aca="true" t="shared" si="18" ref="O24:Y24">(+L22+M22+N22)/3</f>
        <v>0.011535873015873015</v>
      </c>
      <c r="P24" s="22">
        <f t="shared" si="18"/>
        <v>0.009997777777777777</v>
      </c>
      <c r="Q24" s="22">
        <f t="shared" si="18"/>
        <v>0.013844444444444446</v>
      </c>
      <c r="R24" s="22">
        <f t="shared" si="18"/>
        <v>0.013244444444444442</v>
      </c>
      <c r="S24" s="22">
        <f t="shared" si="18"/>
        <v>0.013044444444444444</v>
      </c>
      <c r="T24" s="22">
        <f t="shared" si="18"/>
        <v>0.01278888888888889</v>
      </c>
      <c r="U24" s="22">
        <f t="shared" si="18"/>
        <v>0.012566666666666665</v>
      </c>
      <c r="V24" s="22">
        <f t="shared" si="18"/>
        <v>0.012211111111111112</v>
      </c>
      <c r="W24" s="22">
        <f t="shared" si="18"/>
        <v>0.012066666666666665</v>
      </c>
      <c r="X24" s="22">
        <f t="shared" si="18"/>
        <v>0.010977777777777779</v>
      </c>
      <c r="Y24" s="22">
        <f t="shared" si="18"/>
        <v>0.007</v>
      </c>
      <c r="Z24" s="22">
        <f aca="true" t="shared" si="19" ref="Z24:BF24">(+W22+X22+Y22)/3</f>
        <v>0.0030222222222222226</v>
      </c>
      <c r="AA24" s="22">
        <f t="shared" si="19"/>
        <v>0</v>
      </c>
      <c r="AB24" s="22">
        <f t="shared" si="19"/>
        <v>0</v>
      </c>
      <c r="AC24" s="22">
        <f t="shared" si="19"/>
        <v>0.007083333333333334</v>
      </c>
      <c r="AD24" s="22">
        <f t="shared" si="19"/>
        <v>0.013154761904761905</v>
      </c>
      <c r="AE24" s="22">
        <f t="shared" si="19"/>
        <v>0.013685873015873018</v>
      </c>
      <c r="AF24" s="22">
        <f t="shared" si="19"/>
        <v>0.011535873015873015</v>
      </c>
      <c r="AG24" s="22">
        <f t="shared" si="19"/>
        <v>0.009997777777777777</v>
      </c>
      <c r="AH24" s="22">
        <f t="shared" si="19"/>
        <v>0.013844444444444446</v>
      </c>
      <c r="AI24" s="22">
        <f t="shared" si="19"/>
        <v>0.013244444444444442</v>
      </c>
      <c r="AJ24" s="22">
        <f t="shared" si="19"/>
        <v>0.013044444444444444</v>
      </c>
      <c r="AK24" s="22">
        <f t="shared" si="19"/>
        <v>0.01278888888888889</v>
      </c>
      <c r="AL24" s="22">
        <f t="shared" si="19"/>
        <v>0.012566666666666665</v>
      </c>
      <c r="AM24" s="22">
        <f t="shared" si="19"/>
        <v>0.012211111111111112</v>
      </c>
      <c r="AN24" s="22">
        <f t="shared" si="19"/>
        <v>0.012066666666666665</v>
      </c>
      <c r="AO24" s="22">
        <f t="shared" si="19"/>
        <v>0.010977777777777779</v>
      </c>
      <c r="AP24" s="22">
        <f t="shared" si="19"/>
        <v>0.007</v>
      </c>
      <c r="AQ24" s="22">
        <f t="shared" si="19"/>
        <v>0.0030222222222222226</v>
      </c>
      <c r="AR24" s="22">
        <f t="shared" si="19"/>
        <v>0</v>
      </c>
      <c r="AS24" s="22">
        <f t="shared" si="19"/>
        <v>0.007083333333333334</v>
      </c>
      <c r="AT24" s="22">
        <f t="shared" si="19"/>
        <v>0.013154761904761905</v>
      </c>
      <c r="AU24" s="22">
        <f t="shared" si="19"/>
        <v>0.013685873015873018</v>
      </c>
      <c r="AV24" s="22">
        <f t="shared" si="19"/>
        <v>0.011535873015873015</v>
      </c>
      <c r="AW24" s="22">
        <f t="shared" si="19"/>
        <v>0.009997777777777777</v>
      </c>
      <c r="AX24" s="22">
        <f t="shared" si="19"/>
        <v>0.013844444444444446</v>
      </c>
      <c r="AY24" s="22">
        <f t="shared" si="19"/>
        <v>0.013244444444444442</v>
      </c>
      <c r="AZ24" s="22">
        <f t="shared" si="19"/>
        <v>0.013044444444444444</v>
      </c>
      <c r="BA24" s="22">
        <f t="shared" si="19"/>
        <v>0.01278888888888889</v>
      </c>
      <c r="BB24" s="22">
        <f t="shared" si="19"/>
        <v>0.012566666666666665</v>
      </c>
      <c r="BC24" s="22">
        <f t="shared" si="19"/>
        <v>0.012211111111111112</v>
      </c>
      <c r="BD24" s="22">
        <f t="shared" si="19"/>
        <v>0.012066666666666665</v>
      </c>
      <c r="BE24" s="22">
        <f t="shared" si="19"/>
        <v>0.010977777777777779</v>
      </c>
      <c r="BF24" s="22">
        <f t="shared" si="19"/>
        <v>0.007</v>
      </c>
    </row>
    <row r="25" spans="1:58" ht="15">
      <c r="A25" s="21" t="s">
        <v>12</v>
      </c>
      <c r="B25" s="23"/>
      <c r="C25" s="24"/>
      <c r="D25" s="19"/>
      <c r="E25" s="23">
        <f>+E24</f>
        <v>0</v>
      </c>
      <c r="F25" s="23">
        <f>+F24</f>
        <v>0</v>
      </c>
      <c r="G25" s="23">
        <f>+G24</f>
        <v>0.4082235666791291</v>
      </c>
      <c r="H25" s="23">
        <f>+H24</f>
        <v>0.3706034799255433</v>
      </c>
      <c r="I25" s="23">
        <f aca="true" t="shared" si="20" ref="I25:W25">+I24</f>
        <v>0.182656162173754</v>
      </c>
      <c r="J25" s="23">
        <f t="shared" si="20"/>
        <v>0.0041721011869321825</v>
      </c>
      <c r="K25" s="23">
        <f t="shared" si="20"/>
        <v>-0.0015279313917418939</v>
      </c>
      <c r="L25" s="23">
        <f t="shared" si="20"/>
        <v>-0.000231412754899332</v>
      </c>
      <c r="M25" s="23">
        <f t="shared" si="20"/>
        <v>0.016437418007601304</v>
      </c>
      <c r="N25" s="23">
        <f t="shared" si="20"/>
        <v>0.013685873015873018</v>
      </c>
      <c r="O25" s="23">
        <f t="shared" si="20"/>
        <v>0.011535873015873015</v>
      </c>
      <c r="P25" s="23">
        <f t="shared" si="20"/>
        <v>0.009997777777777777</v>
      </c>
      <c r="Q25" s="23">
        <f t="shared" si="20"/>
        <v>0.013844444444444446</v>
      </c>
      <c r="R25" s="23">
        <f t="shared" si="20"/>
        <v>0.013244444444444442</v>
      </c>
      <c r="S25" s="23">
        <f t="shared" si="20"/>
        <v>0.013044444444444444</v>
      </c>
      <c r="T25" s="23">
        <f t="shared" si="20"/>
        <v>0.01278888888888889</v>
      </c>
      <c r="U25" s="23">
        <f t="shared" si="20"/>
        <v>0.012566666666666665</v>
      </c>
      <c r="V25" s="23">
        <f t="shared" si="20"/>
        <v>0.012211111111111112</v>
      </c>
      <c r="W25" s="23">
        <f t="shared" si="20"/>
        <v>0.012066666666666665</v>
      </c>
      <c r="X25" s="23">
        <f>+X24</f>
        <v>0.010977777777777779</v>
      </c>
      <c r="Y25" s="23">
        <f>+Y24</f>
        <v>0.007</v>
      </c>
      <c r="Z25" s="23">
        <f aca="true" t="shared" si="21" ref="Z25:AN25">+Z24</f>
        <v>0.0030222222222222226</v>
      </c>
      <c r="AA25" s="23">
        <f t="shared" si="21"/>
        <v>0</v>
      </c>
      <c r="AB25" s="23">
        <f t="shared" si="21"/>
        <v>0</v>
      </c>
      <c r="AC25" s="23">
        <f t="shared" si="21"/>
        <v>0.007083333333333334</v>
      </c>
      <c r="AD25" s="23">
        <f t="shared" si="21"/>
        <v>0.013154761904761905</v>
      </c>
      <c r="AE25" s="23">
        <f t="shared" si="21"/>
        <v>0.013685873015873018</v>
      </c>
      <c r="AF25" s="23">
        <f t="shared" si="21"/>
        <v>0.011535873015873015</v>
      </c>
      <c r="AG25" s="23">
        <f t="shared" si="21"/>
        <v>0.009997777777777777</v>
      </c>
      <c r="AH25" s="23">
        <f t="shared" si="21"/>
        <v>0.013844444444444446</v>
      </c>
      <c r="AI25" s="23">
        <f t="shared" si="21"/>
        <v>0.013244444444444442</v>
      </c>
      <c r="AJ25" s="23">
        <f t="shared" si="21"/>
        <v>0.013044444444444444</v>
      </c>
      <c r="AK25" s="23">
        <f t="shared" si="21"/>
        <v>0.01278888888888889</v>
      </c>
      <c r="AL25" s="23">
        <f t="shared" si="21"/>
        <v>0.012566666666666665</v>
      </c>
      <c r="AM25" s="23">
        <f t="shared" si="21"/>
        <v>0.012211111111111112</v>
      </c>
      <c r="AN25" s="23">
        <f t="shared" si="21"/>
        <v>0.012066666666666665</v>
      </c>
      <c r="AO25" s="23">
        <f>+AO24</f>
        <v>0.010977777777777779</v>
      </c>
      <c r="AP25" s="23">
        <f>+AP24</f>
        <v>0.007</v>
      </c>
      <c r="AQ25" s="23">
        <f aca="true" t="shared" si="22" ref="AQ25:BD25">+AQ24</f>
        <v>0.0030222222222222226</v>
      </c>
      <c r="AR25" s="23">
        <f t="shared" si="22"/>
        <v>0</v>
      </c>
      <c r="AS25" s="23">
        <f t="shared" si="22"/>
        <v>0.007083333333333334</v>
      </c>
      <c r="AT25" s="23">
        <f t="shared" si="22"/>
        <v>0.013154761904761905</v>
      </c>
      <c r="AU25" s="23">
        <f t="shared" si="22"/>
        <v>0.013685873015873018</v>
      </c>
      <c r="AV25" s="23">
        <f t="shared" si="22"/>
        <v>0.011535873015873015</v>
      </c>
      <c r="AW25" s="23">
        <f t="shared" si="22"/>
        <v>0.009997777777777777</v>
      </c>
      <c r="AX25" s="23">
        <f t="shared" si="22"/>
        <v>0.013844444444444446</v>
      </c>
      <c r="AY25" s="23">
        <f t="shared" si="22"/>
        <v>0.013244444444444442</v>
      </c>
      <c r="AZ25" s="23">
        <f t="shared" si="22"/>
        <v>0.013044444444444444</v>
      </c>
      <c r="BA25" s="23">
        <f t="shared" si="22"/>
        <v>0.01278888888888889</v>
      </c>
      <c r="BB25" s="23">
        <f t="shared" si="22"/>
        <v>0.012566666666666665</v>
      </c>
      <c r="BC25" s="23">
        <f t="shared" si="22"/>
        <v>0.012211111111111112</v>
      </c>
      <c r="BD25" s="23">
        <f t="shared" si="22"/>
        <v>0.012066666666666665</v>
      </c>
      <c r="BE25" s="23">
        <f>+BE24</f>
        <v>0.010977777777777779</v>
      </c>
      <c r="BF25" s="23">
        <f>+BF24</f>
        <v>0.007</v>
      </c>
    </row>
    <row r="26" spans="1:58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</row>
    <row r="27" spans="1:58" ht="15">
      <c r="A27" s="25" t="s">
        <v>14</v>
      </c>
      <c r="B27" s="26"/>
      <c r="C27" s="16"/>
      <c r="D27" s="16"/>
      <c r="E27" s="18">
        <f>+E24*E9</f>
        <v>0</v>
      </c>
      <c r="F27" s="18">
        <f>+F24*F9</f>
        <v>0</v>
      </c>
      <c r="G27" s="18">
        <f>+G24*G9</f>
        <v>1165891.405118393</v>
      </c>
      <c r="H27" s="18">
        <f>+H24*H9</f>
        <v>1456545.4261998904</v>
      </c>
      <c r="I27" s="18">
        <f aca="true" t="shared" si="23" ref="I27:W27">+I24*I9</f>
        <v>614936.0805713497</v>
      </c>
      <c r="J27" s="18">
        <f t="shared" si="23"/>
        <v>63759.46885310117</v>
      </c>
      <c r="K27" s="18">
        <f t="shared" si="23"/>
        <v>-1833.5176700902725</v>
      </c>
      <c r="L27" s="18">
        <f t="shared" si="23"/>
        <v>-323.9778568590648</v>
      </c>
      <c r="M27" s="18">
        <f t="shared" si="23"/>
        <v>246561.27011401954</v>
      </c>
      <c r="N27" s="18">
        <f t="shared" si="23"/>
        <v>20528.809523809527</v>
      </c>
      <c r="O27" s="18">
        <f t="shared" si="23"/>
        <v>17303.809523809523</v>
      </c>
      <c r="P27" s="18">
        <f t="shared" si="23"/>
        <v>14996.666666666666</v>
      </c>
      <c r="Q27" s="18">
        <f t="shared" si="23"/>
        <v>20766.666666666668</v>
      </c>
      <c r="R27" s="18">
        <f t="shared" si="23"/>
        <v>19866.666666666664</v>
      </c>
      <c r="S27" s="18">
        <f t="shared" si="23"/>
        <v>19566.666666666664</v>
      </c>
      <c r="T27" s="18">
        <f t="shared" si="23"/>
        <v>19183.333333333336</v>
      </c>
      <c r="U27" s="18">
        <f t="shared" si="23"/>
        <v>18849.999999999996</v>
      </c>
      <c r="V27" s="18">
        <f t="shared" si="23"/>
        <v>18316.666666666668</v>
      </c>
      <c r="W27" s="18">
        <f t="shared" si="23"/>
        <v>18099.999999999996</v>
      </c>
      <c r="X27" s="18">
        <f>+X24*X9</f>
        <v>14271.111111111113</v>
      </c>
      <c r="Y27" s="18">
        <f>+Y24*Y9</f>
        <v>9100</v>
      </c>
      <c r="Z27" s="18">
        <f aca="true" t="shared" si="24" ref="Z27:AN27">+Z24*Z9</f>
        <v>3928.888888888889</v>
      </c>
      <c r="AA27" s="18">
        <f t="shared" si="24"/>
        <v>0</v>
      </c>
      <c r="AB27" s="18">
        <f t="shared" si="24"/>
        <v>0</v>
      </c>
      <c r="AC27" s="18">
        <f t="shared" si="24"/>
        <v>9916.666666666668</v>
      </c>
      <c r="AD27" s="18">
        <f t="shared" si="24"/>
        <v>197321.42857142858</v>
      </c>
      <c r="AE27" s="18">
        <f t="shared" si="24"/>
        <v>20528.809523809527</v>
      </c>
      <c r="AF27" s="18">
        <f t="shared" si="24"/>
        <v>17303.809523809523</v>
      </c>
      <c r="AG27" s="18">
        <f t="shared" si="24"/>
        <v>14996.666666666666</v>
      </c>
      <c r="AH27" s="18">
        <f t="shared" si="24"/>
        <v>20766.666666666668</v>
      </c>
      <c r="AI27" s="18">
        <f t="shared" si="24"/>
        <v>19866.666666666664</v>
      </c>
      <c r="AJ27" s="18">
        <f t="shared" si="24"/>
        <v>19566.666666666664</v>
      </c>
      <c r="AK27" s="18">
        <f t="shared" si="24"/>
        <v>19183.333333333336</v>
      </c>
      <c r="AL27" s="18">
        <f t="shared" si="24"/>
        <v>18849.999999999996</v>
      </c>
      <c r="AM27" s="18">
        <f t="shared" si="24"/>
        <v>18316.666666666668</v>
      </c>
      <c r="AN27" s="18">
        <f t="shared" si="24"/>
        <v>18099.999999999996</v>
      </c>
      <c r="AO27" s="18">
        <f>+AO24*AO9</f>
        <v>14271.111111111113</v>
      </c>
      <c r="AP27" s="18">
        <f>+AP24*AP9</f>
        <v>9100</v>
      </c>
      <c r="AQ27" s="18">
        <f aca="true" t="shared" si="25" ref="AQ27:BD27">+AQ24*AQ9</f>
        <v>3928.888888888889</v>
      </c>
      <c r="AR27" s="18">
        <f t="shared" si="25"/>
        <v>0</v>
      </c>
      <c r="AS27" s="18">
        <f t="shared" si="25"/>
        <v>9916.666666666668</v>
      </c>
      <c r="AT27" s="18">
        <f t="shared" si="25"/>
        <v>197321.42857142858</v>
      </c>
      <c r="AU27" s="18">
        <f t="shared" si="25"/>
        <v>20528.809523809527</v>
      </c>
      <c r="AV27" s="18">
        <f t="shared" si="25"/>
        <v>17303.809523809523</v>
      </c>
      <c r="AW27" s="18">
        <f t="shared" si="25"/>
        <v>14996.666666666666</v>
      </c>
      <c r="AX27" s="18">
        <f t="shared" si="25"/>
        <v>20766.666666666668</v>
      </c>
      <c r="AY27" s="18">
        <f t="shared" si="25"/>
        <v>19866.666666666664</v>
      </c>
      <c r="AZ27" s="18">
        <f t="shared" si="25"/>
        <v>19566.666666666664</v>
      </c>
      <c r="BA27" s="18">
        <f t="shared" si="25"/>
        <v>19183.333333333336</v>
      </c>
      <c r="BB27" s="18">
        <f t="shared" si="25"/>
        <v>18849.999999999996</v>
      </c>
      <c r="BC27" s="18">
        <f t="shared" si="25"/>
        <v>18316.666666666668</v>
      </c>
      <c r="BD27" s="18">
        <f t="shared" si="25"/>
        <v>18099.999999999996</v>
      </c>
      <c r="BE27" s="18">
        <f>+BE24*BE9</f>
        <v>14271.111111111113</v>
      </c>
      <c r="BF27" s="18">
        <f>+BF24*BF9</f>
        <v>9100</v>
      </c>
    </row>
    <row r="28" spans="1:58" ht="15">
      <c r="A28" s="25" t="s">
        <v>15</v>
      </c>
      <c r="B28" s="26"/>
      <c r="C28" s="16"/>
      <c r="D28" s="16"/>
      <c r="E28" s="18">
        <f>0.15*E9</f>
        <v>35839.65</v>
      </c>
      <c r="F28" s="18">
        <f>0.15*F9</f>
        <v>43832.25</v>
      </c>
      <c r="G28" s="18">
        <f>0.15*G9</f>
        <v>428401.8</v>
      </c>
      <c r="H28" s="18">
        <f>0.15*H9</f>
        <v>589529.85</v>
      </c>
      <c r="I28" s="18">
        <f aca="true" t="shared" si="26" ref="I28:W28">0.15*I9</f>
        <v>504994.8</v>
      </c>
      <c r="J28" s="18">
        <f t="shared" si="26"/>
        <v>2292351</v>
      </c>
      <c r="K28" s="18">
        <f t="shared" si="26"/>
        <v>180000</v>
      </c>
      <c r="L28" s="18">
        <f t="shared" si="26"/>
        <v>210000</v>
      </c>
      <c r="M28" s="18">
        <f t="shared" si="26"/>
        <v>2250000</v>
      </c>
      <c r="N28" s="18">
        <f t="shared" si="26"/>
        <v>225000</v>
      </c>
      <c r="O28" s="18">
        <f t="shared" si="26"/>
        <v>225000</v>
      </c>
      <c r="P28" s="18">
        <f t="shared" si="26"/>
        <v>225000</v>
      </c>
      <c r="Q28" s="18">
        <f t="shared" si="26"/>
        <v>225000</v>
      </c>
      <c r="R28" s="18">
        <f t="shared" si="26"/>
        <v>225000</v>
      </c>
      <c r="S28" s="18">
        <f t="shared" si="26"/>
        <v>225000</v>
      </c>
      <c r="T28" s="18">
        <f t="shared" si="26"/>
        <v>225000</v>
      </c>
      <c r="U28" s="18">
        <f t="shared" si="26"/>
        <v>225000</v>
      </c>
      <c r="V28" s="18">
        <f t="shared" si="26"/>
        <v>225000</v>
      </c>
      <c r="W28" s="18">
        <f t="shared" si="26"/>
        <v>225000</v>
      </c>
      <c r="X28" s="18">
        <f>0.15*X9</f>
        <v>195000</v>
      </c>
      <c r="Y28" s="18">
        <f>0.15*Y9</f>
        <v>195000</v>
      </c>
      <c r="Z28" s="18">
        <f aca="true" t="shared" si="27" ref="Z28:AN28">0.15*Z9</f>
        <v>195000</v>
      </c>
      <c r="AA28" s="18">
        <f t="shared" si="27"/>
        <v>195000</v>
      </c>
      <c r="AB28" s="18">
        <f t="shared" si="27"/>
        <v>180000</v>
      </c>
      <c r="AC28" s="18">
        <f t="shared" si="27"/>
        <v>210000</v>
      </c>
      <c r="AD28" s="18">
        <f t="shared" si="27"/>
        <v>2250000</v>
      </c>
      <c r="AE28" s="18">
        <f t="shared" si="27"/>
        <v>225000</v>
      </c>
      <c r="AF28" s="18">
        <f t="shared" si="27"/>
        <v>225000</v>
      </c>
      <c r="AG28" s="18">
        <f t="shared" si="27"/>
        <v>225000</v>
      </c>
      <c r="AH28" s="18">
        <f t="shared" si="27"/>
        <v>225000</v>
      </c>
      <c r="AI28" s="18">
        <f t="shared" si="27"/>
        <v>225000</v>
      </c>
      <c r="AJ28" s="18">
        <f t="shared" si="27"/>
        <v>225000</v>
      </c>
      <c r="AK28" s="18">
        <f t="shared" si="27"/>
        <v>225000</v>
      </c>
      <c r="AL28" s="18">
        <f t="shared" si="27"/>
        <v>225000</v>
      </c>
      <c r="AM28" s="18">
        <f t="shared" si="27"/>
        <v>225000</v>
      </c>
      <c r="AN28" s="18">
        <f t="shared" si="27"/>
        <v>225000</v>
      </c>
      <c r="AO28" s="18">
        <f>0.15*AO9</f>
        <v>195000</v>
      </c>
      <c r="AP28" s="18">
        <f>0.15*AP9</f>
        <v>195000</v>
      </c>
      <c r="AQ28" s="18">
        <f aca="true" t="shared" si="28" ref="AQ28:BD28">0.15*AQ9</f>
        <v>195000</v>
      </c>
      <c r="AR28" s="18">
        <f t="shared" si="28"/>
        <v>180000</v>
      </c>
      <c r="AS28" s="18">
        <f t="shared" si="28"/>
        <v>210000</v>
      </c>
      <c r="AT28" s="18">
        <f t="shared" si="28"/>
        <v>2250000</v>
      </c>
      <c r="AU28" s="18">
        <f t="shared" si="28"/>
        <v>225000</v>
      </c>
      <c r="AV28" s="18">
        <f t="shared" si="28"/>
        <v>225000</v>
      </c>
      <c r="AW28" s="18">
        <f t="shared" si="28"/>
        <v>225000</v>
      </c>
      <c r="AX28" s="18">
        <f t="shared" si="28"/>
        <v>225000</v>
      </c>
      <c r="AY28" s="18">
        <f t="shared" si="28"/>
        <v>225000</v>
      </c>
      <c r="AZ28" s="18">
        <f t="shared" si="28"/>
        <v>225000</v>
      </c>
      <c r="BA28" s="18">
        <f t="shared" si="28"/>
        <v>225000</v>
      </c>
      <c r="BB28" s="18">
        <f t="shared" si="28"/>
        <v>225000</v>
      </c>
      <c r="BC28" s="18">
        <f t="shared" si="28"/>
        <v>225000</v>
      </c>
      <c r="BD28" s="18">
        <f t="shared" si="28"/>
        <v>225000</v>
      </c>
      <c r="BE28" s="18">
        <f>0.15*BE9</f>
        <v>195000</v>
      </c>
      <c r="BF28" s="18">
        <f>0.15*BF9</f>
        <v>195000</v>
      </c>
    </row>
    <row r="29" spans="1:2" ht="15">
      <c r="A29" s="6"/>
      <c r="B29" s="6"/>
    </row>
  </sheetData>
  <sheetProtection/>
  <mergeCells count="5">
    <mergeCell ref="A3:H3"/>
    <mergeCell ref="S1:U1"/>
    <mergeCell ref="H1:J1"/>
    <mergeCell ref="AJ1:AL1"/>
    <mergeCell ref="AZ1:B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Agnieszka</cp:lastModifiedBy>
  <cp:lastPrinted>2015-11-09T11:19:03Z</cp:lastPrinted>
  <dcterms:created xsi:type="dcterms:W3CDTF">2010-09-24T07:39:40Z</dcterms:created>
  <dcterms:modified xsi:type="dcterms:W3CDTF">2015-11-09T11:19:13Z</dcterms:modified>
  <cp:category/>
  <cp:version/>
  <cp:contentType/>
  <cp:contentStatus/>
</cp:coreProperties>
</file>