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1760" activeTab="0"/>
  </bookViews>
  <sheets>
    <sheet name="Art. 243 ufp-wzór" sheetId="1" r:id="rId1"/>
  </sheets>
  <definedNames>
    <definedName name="_xlnm.Print_Area" localSheetId="0">'Art. 243 ufp-wzór'!$A$1:$X$28</definedName>
  </definedNames>
  <calcPr fullCalcOnLoad="1"/>
</workbook>
</file>

<file path=xl/sharedStrings.xml><?xml version="1.0" encoding="utf-8"?>
<sst xmlns="http://schemas.openxmlformats.org/spreadsheetml/2006/main" count="18" uniqueCount="17">
  <si>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</si>
  <si>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</si>
  <si>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</si>
  <si>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</si>
  <si>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</si>
  <si>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</si>
  <si>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</si>
  <si>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</si>
  <si>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</si>
  <si>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</si>
  <si>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</si>
  <si>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</si>
  <si>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</si>
  <si>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</si>
  <si>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</si>
  <si>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</si>
  <si>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 xml:space="preserve">                                                                                             Załącznik Nr 2
do Uchwały Nr  13/2013
Zarządu  Związku Międzygminnego
„Schronisko dla Zwierząt – SCHRONISKO”
z dnia 14 listopada 2013 roku
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</si>
</sst>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E"/>
      <family val="0"/>
    </font>
    <font>
      <b/>
      <sz val="11"/>
      <name val="Times New Roman CE"/>
      <family val="1"/>
    </font>
    <font>
      <sz val="11"/>
      <color indexed="9"/>
      <name val="Times New Roman CE"/>
      <family val="0"/>
    </font>
    <font>
      <sz val="9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6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68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5">
      <selection activeCell="F29" sqref="F29"/>
    </sheetView>
  </sheetViews>
  <sheetFormatPr defaultColWidth="9.140625" defaultRowHeight="12.75"/>
  <cols>
    <col min="1" max="1" width="31.00390625" style="1" customWidth="1"/>
    <col min="2" max="3" width="18.140625" style="1" hidden="1" customWidth="1"/>
    <col min="4" max="4" width="13.00390625" style="1" customWidth="1"/>
    <col min="5" max="5" width="13.7109375" style="1" customWidth="1"/>
    <col min="6" max="6" width="14.00390625" style="1" customWidth="1"/>
    <col min="7" max="7" width="13.140625" style="1" customWidth="1"/>
    <col min="8" max="8" width="12.8515625" style="1" customWidth="1"/>
    <col min="9" max="9" width="11.7109375" style="1" customWidth="1"/>
    <col min="10" max="10" width="13.140625" style="1" customWidth="1"/>
    <col min="11" max="11" width="11.421875" style="1" hidden="1" customWidth="1"/>
    <col min="12" max="12" width="11.8515625" style="1" hidden="1" customWidth="1"/>
    <col min="13" max="13" width="12.7109375" style="1" hidden="1" customWidth="1"/>
    <col min="14" max="14" width="12.57421875" style="1" hidden="1" customWidth="1"/>
    <col min="15" max="15" width="13.421875" style="1" hidden="1" customWidth="1"/>
    <col min="16" max="16" width="12.28125" style="1" hidden="1" customWidth="1"/>
    <col min="17" max="17" width="12.00390625" style="1" hidden="1" customWidth="1"/>
    <col min="18" max="18" width="12.8515625" style="1" hidden="1" customWidth="1"/>
    <col min="19" max="19" width="12.140625" style="1" hidden="1" customWidth="1"/>
    <col min="20" max="20" width="11.57421875" style="1" hidden="1" customWidth="1"/>
    <col min="21" max="21" width="11.8515625" style="1" hidden="1" customWidth="1"/>
    <col min="22" max="22" width="12.28125" style="1" hidden="1" customWidth="1"/>
    <col min="23" max="23" width="12.140625" style="1" hidden="1" customWidth="1"/>
    <col min="24" max="24" width="13.140625" style="1" customWidth="1"/>
    <col min="25" max="16384" width="9.140625" style="1" customWidth="1"/>
  </cols>
  <sheetData>
    <row r="1" spans="7:21" ht="75.75" customHeight="1">
      <c r="G1" s="27"/>
      <c r="H1" s="30" t="s">
        <v>16</v>
      </c>
      <c r="I1" s="30"/>
      <c r="J1" s="30"/>
      <c r="K1" s="28"/>
      <c r="S1" s="30"/>
      <c r="T1" s="30"/>
      <c r="U1" s="30"/>
    </row>
    <row r="2" spans="7:8" ht="11.25" customHeight="1">
      <c r="G2" s="2"/>
      <c r="H2" s="3"/>
    </row>
    <row r="3" spans="1:8" ht="15" hidden="1">
      <c r="A3" s="29"/>
      <c r="B3" s="29"/>
      <c r="C3" s="29"/>
      <c r="D3" s="29"/>
      <c r="E3" s="29"/>
      <c r="F3" s="29"/>
      <c r="G3" s="29"/>
      <c r="H3" s="29"/>
    </row>
    <row r="4" spans="1:8" ht="15" hidden="1">
      <c r="A4" s="4"/>
      <c r="B4" s="4"/>
      <c r="C4" s="4"/>
      <c r="D4" s="4"/>
      <c r="E4" s="4"/>
      <c r="F4" s="4"/>
      <c r="G4" s="4"/>
      <c r="H4" s="4"/>
    </row>
    <row r="5" ht="15" hidden="1"/>
    <row r="6" spans="1:24" ht="15">
      <c r="A6" s="7" t="s">
        <v>0</v>
      </c>
      <c r="B6" s="8">
        <v>2008</v>
      </c>
      <c r="C6" s="8">
        <v>2009</v>
      </c>
      <c r="D6" s="8">
        <v>2010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8">
        <v>2020</v>
      </c>
      <c r="O6" s="8">
        <v>2021</v>
      </c>
      <c r="P6" s="8">
        <v>2022</v>
      </c>
      <c r="Q6" s="8">
        <v>2023</v>
      </c>
      <c r="R6" s="8">
        <v>2024</v>
      </c>
      <c r="S6" s="8">
        <v>2025</v>
      </c>
      <c r="T6" s="8">
        <v>2026</v>
      </c>
      <c r="U6" s="8">
        <v>2027</v>
      </c>
      <c r="V6" s="8">
        <v>2028</v>
      </c>
      <c r="W6" s="8">
        <v>2029</v>
      </c>
      <c r="X6" s="8">
        <v>2017</v>
      </c>
    </row>
    <row r="7" spans="1:24" ht="15">
      <c r="A7" s="9" t="s">
        <v>1</v>
      </c>
      <c r="B7" s="10"/>
      <c r="C7" s="10"/>
      <c r="D7" s="10">
        <v>41816.2</v>
      </c>
      <c r="E7" s="10">
        <v>214564</v>
      </c>
      <c r="F7" s="10">
        <v>232010</v>
      </c>
      <c r="G7" s="10">
        <v>242101</v>
      </c>
      <c r="H7" s="10">
        <v>217902</v>
      </c>
      <c r="I7" s="10">
        <v>215000</v>
      </c>
      <c r="J7" s="10">
        <v>600000</v>
      </c>
      <c r="K7" s="10">
        <v>1200000</v>
      </c>
      <c r="L7" s="10">
        <v>1400000</v>
      </c>
      <c r="M7" s="10">
        <v>1500000</v>
      </c>
      <c r="N7" s="10">
        <v>1500000</v>
      </c>
      <c r="O7" s="10">
        <v>1500000</v>
      </c>
      <c r="P7" s="10">
        <v>1500000</v>
      </c>
      <c r="Q7" s="10">
        <v>1500000</v>
      </c>
      <c r="R7" s="10">
        <v>1500000</v>
      </c>
      <c r="S7" s="10">
        <v>1500000</v>
      </c>
      <c r="T7" s="10">
        <v>1500000</v>
      </c>
      <c r="U7" s="10">
        <v>1500000</v>
      </c>
      <c r="V7" s="10">
        <v>1500000</v>
      </c>
      <c r="W7" s="10">
        <v>1500000</v>
      </c>
      <c r="X7" s="10">
        <v>600000</v>
      </c>
    </row>
    <row r="8" spans="1:24" ht="15">
      <c r="A8" s="9" t="s">
        <v>2</v>
      </c>
      <c r="B8" s="11"/>
      <c r="C8" s="11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</row>
    <row r="9" spans="1:24" ht="15">
      <c r="A9" s="9" t="s">
        <v>3</v>
      </c>
      <c r="B9" s="11"/>
      <c r="C9" s="11"/>
      <c r="D9" s="11">
        <v>104344</v>
      </c>
      <c r="E9" s="11">
        <v>238931</v>
      </c>
      <c r="F9" s="11">
        <v>292215</v>
      </c>
      <c r="G9" s="11">
        <v>2856012</v>
      </c>
      <c r="H9" s="11">
        <v>3203590</v>
      </c>
      <c r="I9" s="11">
        <v>2115694</v>
      </c>
      <c r="J9" s="11">
        <v>600000</v>
      </c>
      <c r="K9" s="11">
        <v>1200000</v>
      </c>
      <c r="L9" s="11">
        <v>1400000</v>
      </c>
      <c r="M9" s="11">
        <v>15000000</v>
      </c>
      <c r="N9" s="11">
        <v>1500000</v>
      </c>
      <c r="O9" s="11">
        <v>1500000</v>
      </c>
      <c r="P9" s="11">
        <v>1500000</v>
      </c>
      <c r="Q9" s="11">
        <v>1500000</v>
      </c>
      <c r="R9" s="11">
        <v>1500000</v>
      </c>
      <c r="S9" s="11">
        <v>1500000</v>
      </c>
      <c r="T9" s="11">
        <v>1500000</v>
      </c>
      <c r="U9" s="11">
        <v>1500000</v>
      </c>
      <c r="V9" s="11">
        <v>1500000</v>
      </c>
      <c r="W9" s="11">
        <v>1500000</v>
      </c>
      <c r="X9" s="11">
        <v>600000</v>
      </c>
    </row>
    <row r="10" spans="1:24" ht="15">
      <c r="A10" s="9" t="s">
        <v>4</v>
      </c>
      <c r="B10" s="11"/>
      <c r="C10" s="11"/>
      <c r="D10" s="11">
        <v>27228.04</v>
      </c>
      <c r="E10" s="11">
        <v>75696.73</v>
      </c>
      <c r="F10" s="11">
        <v>84833</v>
      </c>
      <c r="G10" s="11">
        <v>165137</v>
      </c>
      <c r="H10" s="11">
        <v>156348</v>
      </c>
      <c r="I10" s="11">
        <v>213845</v>
      </c>
      <c r="J10" s="11">
        <v>600000</v>
      </c>
      <c r="K10" s="11">
        <v>1174500</v>
      </c>
      <c r="L10" s="11">
        <v>1374500</v>
      </c>
      <c r="M10" s="11">
        <v>1476100</v>
      </c>
      <c r="N10" s="11">
        <v>1477800</v>
      </c>
      <c r="O10" s="11">
        <v>1479600</v>
      </c>
      <c r="P10" s="11">
        <v>1480300</v>
      </c>
      <c r="Q10" s="11">
        <v>1480500</v>
      </c>
      <c r="R10" s="11">
        <v>1480500</v>
      </c>
      <c r="S10" s="11">
        <v>1481450</v>
      </c>
      <c r="T10" s="11">
        <v>1481500</v>
      </c>
      <c r="U10" s="11">
        <v>1482100</v>
      </c>
      <c r="V10" s="11">
        <v>1482100</v>
      </c>
      <c r="W10" s="11">
        <v>1486400</v>
      </c>
      <c r="X10" s="11">
        <v>600000</v>
      </c>
    </row>
    <row r="11" spans="1:24" ht="15">
      <c r="A11" s="9" t="s">
        <v>5</v>
      </c>
      <c r="B11" s="11"/>
      <c r="C11" s="11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5500</v>
      </c>
      <c r="L11" s="11">
        <v>5500</v>
      </c>
      <c r="M11" s="11">
        <v>3900</v>
      </c>
      <c r="N11" s="11">
        <v>2200</v>
      </c>
      <c r="O11" s="11">
        <v>900</v>
      </c>
      <c r="P11" s="11">
        <v>700</v>
      </c>
      <c r="Q11" s="11">
        <v>700</v>
      </c>
      <c r="R11" s="11">
        <v>600</v>
      </c>
      <c r="S11" s="11">
        <v>550</v>
      </c>
      <c r="T11" s="11">
        <v>500</v>
      </c>
      <c r="U11" s="11">
        <v>400</v>
      </c>
      <c r="V11" s="11">
        <v>400</v>
      </c>
      <c r="W11" s="11">
        <v>400</v>
      </c>
      <c r="X11" s="11">
        <v>0</v>
      </c>
    </row>
    <row r="12" spans="1:24" ht="15">
      <c r="A12" s="9" t="s">
        <v>6</v>
      </c>
      <c r="B12" s="11"/>
      <c r="C12" s="11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20000</v>
      </c>
      <c r="L12" s="11">
        <v>20000</v>
      </c>
      <c r="M12" s="11">
        <v>20000</v>
      </c>
      <c r="N12" s="11">
        <v>20000</v>
      </c>
      <c r="O12" s="11">
        <v>19500</v>
      </c>
      <c r="P12" s="11">
        <v>19000</v>
      </c>
      <c r="Q12" s="11">
        <v>18800</v>
      </c>
      <c r="R12" s="11">
        <v>18500</v>
      </c>
      <c r="S12" s="11">
        <v>18000</v>
      </c>
      <c r="T12" s="11">
        <v>18000</v>
      </c>
      <c r="U12" s="11">
        <v>17500</v>
      </c>
      <c r="V12" s="11">
        <v>17500</v>
      </c>
      <c r="W12" s="11">
        <v>13200</v>
      </c>
      <c r="X12" s="11">
        <v>0</v>
      </c>
    </row>
    <row r="13" spans="1:24" ht="15">
      <c r="A13" s="9" t="s">
        <v>7</v>
      </c>
      <c r="B13" s="11"/>
      <c r="C13" s="11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220000</v>
      </c>
      <c r="L13" s="11">
        <v>200000</v>
      </c>
      <c r="M13" s="11">
        <v>180000</v>
      </c>
      <c r="N13" s="11">
        <v>160000</v>
      </c>
      <c r="O13" s="11">
        <v>140500</v>
      </c>
      <c r="P13" s="11">
        <v>121500</v>
      </c>
      <c r="Q13" s="11">
        <v>102700</v>
      </c>
      <c r="R13" s="11">
        <v>84200</v>
      </c>
      <c r="S13" s="11">
        <v>66200</v>
      </c>
      <c r="T13" s="11">
        <v>48200</v>
      </c>
      <c r="U13" s="11">
        <v>30700</v>
      </c>
      <c r="V13" s="11">
        <v>13200</v>
      </c>
      <c r="W13" s="11">
        <v>0</v>
      </c>
      <c r="X13" s="11">
        <v>0</v>
      </c>
    </row>
    <row r="14" spans="1:24" ht="15" hidden="1">
      <c r="A14" s="9"/>
      <c r="B14" s="8">
        <v>2007</v>
      </c>
      <c r="C14" s="8">
        <v>2008</v>
      </c>
      <c r="D14" s="8">
        <v>2009</v>
      </c>
      <c r="E14" s="8">
        <v>2010</v>
      </c>
      <c r="F14" s="8">
        <v>2011</v>
      </c>
      <c r="G14" s="8">
        <v>2012</v>
      </c>
      <c r="H14" s="8">
        <v>2012</v>
      </c>
      <c r="I14" s="8">
        <v>2013</v>
      </c>
      <c r="J14" s="8">
        <v>2013</v>
      </c>
      <c r="K14" s="8">
        <v>2013</v>
      </c>
      <c r="L14" s="8">
        <v>2013</v>
      </c>
      <c r="M14" s="8">
        <v>2013</v>
      </c>
      <c r="N14" s="8">
        <v>2013</v>
      </c>
      <c r="O14" s="8">
        <v>2013</v>
      </c>
      <c r="P14" s="8">
        <v>2013</v>
      </c>
      <c r="Q14" s="8">
        <v>2013</v>
      </c>
      <c r="R14" s="8">
        <v>2013</v>
      </c>
      <c r="S14" s="8">
        <v>2013</v>
      </c>
      <c r="T14" s="8">
        <v>2013</v>
      </c>
      <c r="U14" s="8">
        <v>2013</v>
      </c>
      <c r="V14" s="8">
        <v>2013</v>
      </c>
      <c r="W14" s="8">
        <v>2013</v>
      </c>
      <c r="X14" s="8">
        <v>2013</v>
      </c>
    </row>
    <row r="15" spans="1:24" ht="15">
      <c r="A15" s="9" t="s">
        <v>8</v>
      </c>
      <c r="B15" s="12" t="e">
        <f aca="true" t="shared" si="0" ref="B15:H15">+B13/B9</f>
        <v>#DIV/0!</v>
      </c>
      <c r="C15" s="12" t="e">
        <f t="shared" si="0"/>
        <v>#DIV/0!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aca="true" t="shared" si="1" ref="I15:N15">+I13/I9</f>
        <v>0</v>
      </c>
      <c r="J15" s="12">
        <f t="shared" si="1"/>
        <v>0</v>
      </c>
      <c r="K15" s="12">
        <f t="shared" si="1"/>
        <v>0.18333333333333332</v>
      </c>
      <c r="L15" s="12">
        <f t="shared" si="1"/>
        <v>0.14285714285714285</v>
      </c>
      <c r="M15" s="12">
        <f t="shared" si="1"/>
        <v>0.012</v>
      </c>
      <c r="N15" s="12">
        <f t="shared" si="1"/>
        <v>0.10666666666666667</v>
      </c>
      <c r="O15" s="12">
        <f aca="true" t="shared" si="2" ref="O15:X15">+O13/O9</f>
        <v>0.09366666666666666</v>
      </c>
      <c r="P15" s="12">
        <f t="shared" si="2"/>
        <v>0.081</v>
      </c>
      <c r="Q15" s="12">
        <f t="shared" si="2"/>
        <v>0.06846666666666666</v>
      </c>
      <c r="R15" s="12">
        <f t="shared" si="2"/>
        <v>0.056133333333333334</v>
      </c>
      <c r="S15" s="12">
        <f t="shared" si="2"/>
        <v>0.04413333333333333</v>
      </c>
      <c r="T15" s="12">
        <f t="shared" si="2"/>
        <v>0.03213333333333333</v>
      </c>
      <c r="U15" s="12">
        <f t="shared" si="2"/>
        <v>0.020466666666666668</v>
      </c>
      <c r="V15" s="12">
        <f t="shared" si="2"/>
        <v>0.0088</v>
      </c>
      <c r="W15" s="12">
        <f t="shared" si="2"/>
        <v>0</v>
      </c>
      <c r="X15" s="12">
        <f t="shared" si="2"/>
        <v>0</v>
      </c>
    </row>
    <row r="16" spans="1:24" ht="15">
      <c r="A16" s="9" t="s">
        <v>9</v>
      </c>
      <c r="B16" s="12" t="e">
        <f aca="true" t="shared" si="3" ref="B16:H16">(B12+B11)/B9</f>
        <v>#DIV/0!</v>
      </c>
      <c r="C16" s="12" t="e">
        <f t="shared" si="3"/>
        <v>#DIV/0!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  <c r="H16" s="12">
        <f t="shared" si="3"/>
        <v>0</v>
      </c>
      <c r="I16" s="12">
        <f aca="true" t="shared" si="4" ref="I16:N16">(I12+I11)/I9</f>
        <v>0</v>
      </c>
      <c r="J16" s="12">
        <f t="shared" si="4"/>
        <v>0</v>
      </c>
      <c r="K16" s="12">
        <f t="shared" si="4"/>
        <v>0.02125</v>
      </c>
      <c r="L16" s="12">
        <f t="shared" si="4"/>
        <v>0.018214285714285714</v>
      </c>
      <c r="M16" s="12">
        <f t="shared" si="4"/>
        <v>0.0015933333333333333</v>
      </c>
      <c r="N16" s="12">
        <f t="shared" si="4"/>
        <v>0.0148</v>
      </c>
      <c r="O16" s="12">
        <f aca="true" t="shared" si="5" ref="O16:X16">(O12+O11)/O9</f>
        <v>0.0136</v>
      </c>
      <c r="P16" s="12">
        <f t="shared" si="5"/>
        <v>0.013133333333333334</v>
      </c>
      <c r="Q16" s="12">
        <f t="shared" si="5"/>
        <v>0.013</v>
      </c>
      <c r="R16" s="12">
        <f t="shared" si="5"/>
        <v>0.012733333333333333</v>
      </c>
      <c r="S16" s="12">
        <f t="shared" si="5"/>
        <v>0.012366666666666666</v>
      </c>
      <c r="T16" s="12">
        <f t="shared" si="5"/>
        <v>0.012333333333333333</v>
      </c>
      <c r="U16" s="12">
        <f t="shared" si="5"/>
        <v>0.011933333333333334</v>
      </c>
      <c r="V16" s="12">
        <f t="shared" si="5"/>
        <v>0.011933333333333334</v>
      </c>
      <c r="W16" s="12">
        <f t="shared" si="5"/>
        <v>0.009066666666666667</v>
      </c>
      <c r="X16" s="12">
        <f t="shared" si="5"/>
        <v>0</v>
      </c>
    </row>
    <row r="17" spans="1:24" s="5" customFormat="1" ht="15">
      <c r="A17" s="13"/>
      <c r="B17" s="14">
        <v>0.15</v>
      </c>
      <c r="C17" s="14">
        <v>0.15</v>
      </c>
      <c r="D17" s="14">
        <v>0.15</v>
      </c>
      <c r="E17" s="14">
        <v>0.15</v>
      </c>
      <c r="F17" s="14">
        <v>0.15</v>
      </c>
      <c r="G17" s="14">
        <v>0.15</v>
      </c>
      <c r="H17" s="14">
        <v>0.15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5" customFormat="1" ht="15">
      <c r="A18" s="13"/>
      <c r="B18" s="14"/>
      <c r="C18" s="14"/>
      <c r="D18" s="14"/>
      <c r="E18" s="14">
        <v>0.4176343881717706</v>
      </c>
      <c r="F18" s="14">
        <v>0.359118696394821</v>
      </c>
      <c r="G18" s="14">
        <v>0.28223931010760267</v>
      </c>
      <c r="H18" s="14">
        <v>0.25194397417038006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>
      <c r="A20" s="17" t="s">
        <v>10</v>
      </c>
      <c r="B20" s="18">
        <f aca="true" t="shared" si="6" ref="B20:W20">+B7+B8-B10</f>
        <v>0</v>
      </c>
      <c r="C20" s="18">
        <f t="shared" si="6"/>
        <v>0</v>
      </c>
      <c r="D20" s="18">
        <f t="shared" si="6"/>
        <v>14588.159999999996</v>
      </c>
      <c r="E20" s="18">
        <f t="shared" si="6"/>
        <v>138867.27000000002</v>
      </c>
      <c r="F20" s="18">
        <f t="shared" si="6"/>
        <v>147177</v>
      </c>
      <c r="G20" s="18">
        <f t="shared" si="6"/>
        <v>76964</v>
      </c>
      <c r="H20" s="18">
        <f t="shared" si="6"/>
        <v>61554</v>
      </c>
      <c r="I20" s="18">
        <f t="shared" si="6"/>
        <v>1155</v>
      </c>
      <c r="J20" s="18">
        <f t="shared" si="6"/>
        <v>0</v>
      </c>
      <c r="K20" s="18">
        <f t="shared" si="6"/>
        <v>25500</v>
      </c>
      <c r="L20" s="18">
        <f t="shared" si="6"/>
        <v>25500</v>
      </c>
      <c r="M20" s="18">
        <f t="shared" si="6"/>
        <v>23900</v>
      </c>
      <c r="N20" s="18">
        <f t="shared" si="6"/>
        <v>22200</v>
      </c>
      <c r="O20" s="18">
        <f t="shared" si="6"/>
        <v>20400</v>
      </c>
      <c r="P20" s="18">
        <f t="shared" si="6"/>
        <v>19700</v>
      </c>
      <c r="Q20" s="18">
        <f t="shared" si="6"/>
        <v>19500</v>
      </c>
      <c r="R20" s="18">
        <f t="shared" si="6"/>
        <v>19500</v>
      </c>
      <c r="S20" s="18">
        <f t="shared" si="6"/>
        <v>18550</v>
      </c>
      <c r="T20" s="18">
        <f t="shared" si="6"/>
        <v>18500</v>
      </c>
      <c r="U20" s="18">
        <f t="shared" si="6"/>
        <v>17900</v>
      </c>
      <c r="V20" s="18">
        <f t="shared" si="6"/>
        <v>17900</v>
      </c>
      <c r="W20" s="18">
        <f t="shared" si="6"/>
        <v>13600</v>
      </c>
      <c r="X20" s="18">
        <f>+X7+X8-X10</f>
        <v>0</v>
      </c>
    </row>
    <row r="21" spans="1:24" ht="15">
      <c r="A21" s="17" t="s">
        <v>11</v>
      </c>
      <c r="B21" s="19" t="e">
        <f aca="true" t="shared" si="7" ref="B21:W21">+B20/B9</f>
        <v>#DIV/0!</v>
      </c>
      <c r="C21" s="19" t="e">
        <f t="shared" si="7"/>
        <v>#DIV/0!</v>
      </c>
      <c r="D21" s="19">
        <f t="shared" si="7"/>
        <v>0.13980832630529783</v>
      </c>
      <c r="E21" s="19">
        <f t="shared" si="7"/>
        <v>0.5812023973448402</v>
      </c>
      <c r="F21" s="19">
        <f t="shared" si="7"/>
        <v>0.5036599763872491</v>
      </c>
      <c r="G21" s="19">
        <f t="shared" si="7"/>
        <v>0.02694806604454043</v>
      </c>
      <c r="H21" s="19">
        <f t="shared" si="7"/>
        <v>0.019214069216098188</v>
      </c>
      <c r="I21" s="19">
        <f t="shared" si="7"/>
        <v>0.000545920156695628</v>
      </c>
      <c r="J21" s="19">
        <f t="shared" si="7"/>
        <v>0</v>
      </c>
      <c r="K21" s="19">
        <f t="shared" si="7"/>
        <v>0.02125</v>
      </c>
      <c r="L21" s="19">
        <f t="shared" si="7"/>
        <v>0.018214285714285714</v>
      </c>
      <c r="M21" s="19">
        <f t="shared" si="7"/>
        <v>0.0015933333333333333</v>
      </c>
      <c r="N21" s="19">
        <f t="shared" si="7"/>
        <v>0.0148</v>
      </c>
      <c r="O21" s="19">
        <f t="shared" si="7"/>
        <v>0.0136</v>
      </c>
      <c r="P21" s="19">
        <f t="shared" si="7"/>
        <v>0.013133333333333334</v>
      </c>
      <c r="Q21" s="19">
        <f t="shared" si="7"/>
        <v>0.013</v>
      </c>
      <c r="R21" s="19">
        <f t="shared" si="7"/>
        <v>0.013</v>
      </c>
      <c r="S21" s="19">
        <f t="shared" si="7"/>
        <v>0.012366666666666666</v>
      </c>
      <c r="T21" s="19">
        <f t="shared" si="7"/>
        <v>0.012333333333333333</v>
      </c>
      <c r="U21" s="19">
        <f t="shared" si="7"/>
        <v>0.011933333333333334</v>
      </c>
      <c r="V21" s="19">
        <f t="shared" si="7"/>
        <v>0.011933333333333334</v>
      </c>
      <c r="W21" s="19">
        <f t="shared" si="7"/>
        <v>0.009066666666666667</v>
      </c>
      <c r="X21" s="19">
        <f>+X20/X9</f>
        <v>0</v>
      </c>
    </row>
    <row r="22" spans="1:24" ht="15">
      <c r="A22" s="17" t="s">
        <v>12</v>
      </c>
      <c r="B22" s="20" t="e">
        <f aca="true" t="shared" si="8" ref="B22:W22">+B21</f>
        <v>#DIV/0!</v>
      </c>
      <c r="C22" s="20" t="e">
        <f t="shared" si="8"/>
        <v>#DIV/0!</v>
      </c>
      <c r="D22" s="20">
        <f t="shared" si="8"/>
        <v>0.13980832630529783</v>
      </c>
      <c r="E22" s="20">
        <f t="shared" si="8"/>
        <v>0.5812023973448402</v>
      </c>
      <c r="F22" s="20">
        <f t="shared" si="8"/>
        <v>0.5036599763872491</v>
      </c>
      <c r="G22" s="20">
        <f t="shared" si="8"/>
        <v>0.02694806604454043</v>
      </c>
      <c r="H22" s="20">
        <f t="shared" si="8"/>
        <v>0.019214069216098188</v>
      </c>
      <c r="I22" s="20">
        <f t="shared" si="8"/>
        <v>0.000545920156695628</v>
      </c>
      <c r="J22" s="20">
        <f t="shared" si="8"/>
        <v>0</v>
      </c>
      <c r="K22" s="20">
        <f t="shared" si="8"/>
        <v>0.02125</v>
      </c>
      <c r="L22" s="20">
        <f t="shared" si="8"/>
        <v>0.018214285714285714</v>
      </c>
      <c r="M22" s="20">
        <f t="shared" si="8"/>
        <v>0.0015933333333333333</v>
      </c>
      <c r="N22" s="20">
        <f t="shared" si="8"/>
        <v>0.0148</v>
      </c>
      <c r="O22" s="20">
        <f t="shared" si="8"/>
        <v>0.0136</v>
      </c>
      <c r="P22" s="20">
        <f t="shared" si="8"/>
        <v>0.013133333333333334</v>
      </c>
      <c r="Q22" s="20">
        <f t="shared" si="8"/>
        <v>0.013</v>
      </c>
      <c r="R22" s="20">
        <f t="shared" si="8"/>
        <v>0.013</v>
      </c>
      <c r="S22" s="20">
        <f t="shared" si="8"/>
        <v>0.012366666666666666</v>
      </c>
      <c r="T22" s="20">
        <f t="shared" si="8"/>
        <v>0.012333333333333333</v>
      </c>
      <c r="U22" s="20">
        <f t="shared" si="8"/>
        <v>0.011933333333333334</v>
      </c>
      <c r="V22" s="20">
        <f t="shared" si="8"/>
        <v>0.011933333333333334</v>
      </c>
      <c r="W22" s="20">
        <f t="shared" si="8"/>
        <v>0.009066666666666667</v>
      </c>
      <c r="X22" s="20">
        <f>+X21</f>
        <v>0</v>
      </c>
    </row>
    <row r="23" spans="1:24" ht="15">
      <c r="A23" s="17"/>
      <c r="B23" s="19"/>
      <c r="C23" s="19"/>
      <c r="D23" s="19"/>
      <c r="E23" s="19"/>
      <c r="F23" s="19"/>
      <c r="G23" s="19"/>
      <c r="H23" s="1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>
      <c r="A24" s="21" t="s">
        <v>13</v>
      </c>
      <c r="B24" s="22"/>
      <c r="C24" s="19"/>
      <c r="D24" s="19"/>
      <c r="E24" s="22"/>
      <c r="F24" s="22"/>
      <c r="G24" s="22">
        <f aca="true" t="shared" si="9" ref="E24:N24">(+D22+E22+F22)/3</f>
        <v>0.4082235666791291</v>
      </c>
      <c r="H24" s="22">
        <f t="shared" si="9"/>
        <v>0.3706034799255433</v>
      </c>
      <c r="I24" s="22">
        <f t="shared" si="9"/>
        <v>0.18327403721596258</v>
      </c>
      <c r="J24" s="22">
        <f t="shared" si="9"/>
        <v>0.01556935180577808</v>
      </c>
      <c r="K24" s="22">
        <f t="shared" si="9"/>
        <v>0.006586663124264605</v>
      </c>
      <c r="L24" s="22">
        <f t="shared" si="9"/>
        <v>0.007265306718898543</v>
      </c>
      <c r="M24" s="22">
        <f t="shared" si="9"/>
        <v>0.013154761904761905</v>
      </c>
      <c r="N24" s="22">
        <f t="shared" si="9"/>
        <v>0.013685873015873018</v>
      </c>
      <c r="O24" s="22">
        <f aca="true" t="shared" si="10" ref="O24:X24">(+L22+M22+N22)/3</f>
        <v>0.011535873015873015</v>
      </c>
      <c r="P24" s="22">
        <f t="shared" si="10"/>
        <v>0.009997777777777777</v>
      </c>
      <c r="Q24" s="22">
        <f t="shared" si="10"/>
        <v>0.013844444444444446</v>
      </c>
      <c r="R24" s="22">
        <f t="shared" si="10"/>
        <v>0.013244444444444442</v>
      </c>
      <c r="S24" s="22">
        <f t="shared" si="10"/>
        <v>0.013044444444444444</v>
      </c>
      <c r="T24" s="22">
        <f t="shared" si="10"/>
        <v>0.01278888888888889</v>
      </c>
      <c r="U24" s="22">
        <f t="shared" si="10"/>
        <v>0.012566666666666665</v>
      </c>
      <c r="V24" s="22">
        <f t="shared" si="10"/>
        <v>0.012211111111111112</v>
      </c>
      <c r="W24" s="22">
        <f t="shared" si="10"/>
        <v>0.012066666666666665</v>
      </c>
      <c r="X24" s="22">
        <f t="shared" si="10"/>
        <v>0.010977777777777779</v>
      </c>
    </row>
    <row r="25" spans="1:24" ht="15">
      <c r="A25" s="21" t="s">
        <v>12</v>
      </c>
      <c r="B25" s="23"/>
      <c r="C25" s="24"/>
      <c r="D25" s="19"/>
      <c r="E25" s="23">
        <f>+E24</f>
        <v>0</v>
      </c>
      <c r="F25" s="23">
        <f>+F24</f>
        <v>0</v>
      </c>
      <c r="G25" s="23">
        <f>+G24</f>
        <v>0.4082235666791291</v>
      </c>
      <c r="H25" s="23">
        <f>+H24</f>
        <v>0.3706034799255433</v>
      </c>
      <c r="I25" s="23">
        <f aca="true" t="shared" si="11" ref="I25:W25">+I24</f>
        <v>0.18327403721596258</v>
      </c>
      <c r="J25" s="23">
        <f t="shared" si="11"/>
        <v>0.01556935180577808</v>
      </c>
      <c r="K25" s="23">
        <f t="shared" si="11"/>
        <v>0.006586663124264605</v>
      </c>
      <c r="L25" s="23">
        <f t="shared" si="11"/>
        <v>0.007265306718898543</v>
      </c>
      <c r="M25" s="23">
        <f t="shared" si="11"/>
        <v>0.013154761904761905</v>
      </c>
      <c r="N25" s="23">
        <f t="shared" si="11"/>
        <v>0.013685873015873018</v>
      </c>
      <c r="O25" s="23">
        <f t="shared" si="11"/>
        <v>0.011535873015873015</v>
      </c>
      <c r="P25" s="23">
        <f t="shared" si="11"/>
        <v>0.009997777777777777</v>
      </c>
      <c r="Q25" s="23">
        <f t="shared" si="11"/>
        <v>0.013844444444444446</v>
      </c>
      <c r="R25" s="23">
        <f t="shared" si="11"/>
        <v>0.013244444444444442</v>
      </c>
      <c r="S25" s="23">
        <f t="shared" si="11"/>
        <v>0.013044444444444444</v>
      </c>
      <c r="T25" s="23">
        <f t="shared" si="11"/>
        <v>0.01278888888888889</v>
      </c>
      <c r="U25" s="23">
        <f t="shared" si="11"/>
        <v>0.012566666666666665</v>
      </c>
      <c r="V25" s="23">
        <f t="shared" si="11"/>
        <v>0.012211111111111112</v>
      </c>
      <c r="W25" s="23">
        <f t="shared" si="11"/>
        <v>0.012066666666666665</v>
      </c>
      <c r="X25" s="23">
        <f>+X24</f>
        <v>0.010977777777777779</v>
      </c>
    </row>
    <row r="26" spans="1:24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">
      <c r="A27" s="25" t="s">
        <v>14</v>
      </c>
      <c r="B27" s="26"/>
      <c r="C27" s="16"/>
      <c r="D27" s="16"/>
      <c r="E27" s="18">
        <f>+E24*E9</f>
        <v>0</v>
      </c>
      <c r="F27" s="18">
        <f>+F24*F9</f>
        <v>0</v>
      </c>
      <c r="G27" s="18">
        <f>+G24*G9</f>
        <v>1165891.405118393</v>
      </c>
      <c r="H27" s="18">
        <f>+H24*H9</f>
        <v>1187261.6022546713</v>
      </c>
      <c r="I27" s="18">
        <f aca="true" t="shared" si="12" ref="I27:W27">+I24*I9</f>
        <v>387751.78089358873</v>
      </c>
      <c r="J27" s="18">
        <f t="shared" si="12"/>
        <v>9341.611083466849</v>
      </c>
      <c r="K27" s="18">
        <f t="shared" si="12"/>
        <v>7903.995749117526</v>
      </c>
      <c r="L27" s="18">
        <f t="shared" si="12"/>
        <v>10171.42940645796</v>
      </c>
      <c r="M27" s="18">
        <f t="shared" si="12"/>
        <v>197321.42857142858</v>
      </c>
      <c r="N27" s="18">
        <f t="shared" si="12"/>
        <v>20528.809523809527</v>
      </c>
      <c r="O27" s="18">
        <f t="shared" si="12"/>
        <v>17303.809523809523</v>
      </c>
      <c r="P27" s="18">
        <f t="shared" si="12"/>
        <v>14996.666666666666</v>
      </c>
      <c r="Q27" s="18">
        <f t="shared" si="12"/>
        <v>20766.666666666668</v>
      </c>
      <c r="R27" s="18">
        <f t="shared" si="12"/>
        <v>19866.666666666664</v>
      </c>
      <c r="S27" s="18">
        <f t="shared" si="12"/>
        <v>19566.666666666664</v>
      </c>
      <c r="T27" s="18">
        <f t="shared" si="12"/>
        <v>19183.333333333336</v>
      </c>
      <c r="U27" s="18">
        <f t="shared" si="12"/>
        <v>18849.999999999996</v>
      </c>
      <c r="V27" s="18">
        <f t="shared" si="12"/>
        <v>18316.666666666668</v>
      </c>
      <c r="W27" s="18">
        <f t="shared" si="12"/>
        <v>18099.999999999996</v>
      </c>
      <c r="X27" s="18">
        <f>+X24*X9</f>
        <v>6586.666666666667</v>
      </c>
    </row>
    <row r="28" spans="1:24" ht="15">
      <c r="A28" s="25" t="s">
        <v>15</v>
      </c>
      <c r="B28" s="26"/>
      <c r="C28" s="16"/>
      <c r="D28" s="16"/>
      <c r="E28" s="18">
        <f>0.15*E9</f>
        <v>35839.65</v>
      </c>
      <c r="F28" s="18">
        <f>0.15*F9</f>
        <v>43832.25</v>
      </c>
      <c r="G28" s="18">
        <f>0.15*G9</f>
        <v>428401.8</v>
      </c>
      <c r="H28" s="18">
        <f>0.15*H9</f>
        <v>480538.5</v>
      </c>
      <c r="I28" s="18">
        <f aca="true" t="shared" si="13" ref="I28:W28">0.15*I9</f>
        <v>317354.1</v>
      </c>
      <c r="J28" s="18">
        <f t="shared" si="13"/>
        <v>90000</v>
      </c>
      <c r="K28" s="18">
        <f t="shared" si="13"/>
        <v>180000</v>
      </c>
      <c r="L28" s="18">
        <f t="shared" si="13"/>
        <v>210000</v>
      </c>
      <c r="M28" s="18">
        <f t="shared" si="13"/>
        <v>2250000</v>
      </c>
      <c r="N28" s="18">
        <f t="shared" si="13"/>
        <v>225000</v>
      </c>
      <c r="O28" s="18">
        <f t="shared" si="13"/>
        <v>225000</v>
      </c>
      <c r="P28" s="18">
        <f t="shared" si="13"/>
        <v>225000</v>
      </c>
      <c r="Q28" s="18">
        <f t="shared" si="13"/>
        <v>225000</v>
      </c>
      <c r="R28" s="18">
        <f t="shared" si="13"/>
        <v>225000</v>
      </c>
      <c r="S28" s="18">
        <f t="shared" si="13"/>
        <v>225000</v>
      </c>
      <c r="T28" s="18">
        <f t="shared" si="13"/>
        <v>225000</v>
      </c>
      <c r="U28" s="18">
        <f t="shared" si="13"/>
        <v>225000</v>
      </c>
      <c r="V28" s="18">
        <f t="shared" si="13"/>
        <v>225000</v>
      </c>
      <c r="W28" s="18">
        <f t="shared" si="13"/>
        <v>225000</v>
      </c>
      <c r="X28" s="18">
        <f>0.15*X9</f>
        <v>90000</v>
      </c>
    </row>
    <row r="29" spans="1:2" ht="15">
      <c r="A29" s="6"/>
      <c r="B29" s="6"/>
    </row>
  </sheetData>
  <sheetProtection/>
  <mergeCells count="3">
    <mergeCell ref="A3:H3"/>
    <mergeCell ref="S1:U1"/>
    <mergeCell ref="H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Agnieszka</cp:lastModifiedBy>
  <cp:lastPrinted>2013-10-31T09:26:42Z</cp:lastPrinted>
  <dcterms:created xsi:type="dcterms:W3CDTF">2010-09-24T07:39:40Z</dcterms:created>
  <dcterms:modified xsi:type="dcterms:W3CDTF">2013-11-08T08:32:28Z</dcterms:modified>
  <cp:category/>
  <cp:version/>
  <cp:contentType/>
  <cp:contentStatus/>
</cp:coreProperties>
</file>