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72" windowWidth="19440" windowHeight="9528" activeTab="3"/>
  </bookViews>
  <sheets>
    <sheet name="zał. 3 Plan przych i rozch" sheetId="1" r:id="rId1"/>
    <sheet name="zał. 4 plan dotacji" sheetId="2" r:id="rId2"/>
    <sheet name="zał. 5 plan nakł. inw." sheetId="3" r:id="rId3"/>
    <sheet name="zał. nr 6" sheetId="4" r:id="rId4"/>
    <sheet name="zał. nr 7" sheetId="5" r:id="rId5"/>
  </sheets>
  <calcPr calcId="125725"/>
</workbook>
</file>

<file path=xl/calcChain.xml><?xml version="1.0" encoding="utf-8"?>
<calcChain xmlns="http://schemas.openxmlformats.org/spreadsheetml/2006/main">
  <c r="H12" i="4"/>
  <c r="G12"/>
  <c r="F12"/>
  <c r="F10" i="3"/>
  <c r="E10"/>
  <c r="H17" i="5"/>
  <c r="F17"/>
  <c r="F23" i="2"/>
  <c r="D23"/>
  <c r="F14"/>
  <c r="F27" s="1"/>
  <c r="D14"/>
  <c r="D27" s="1"/>
  <c r="F13" i="1"/>
  <c r="E13"/>
  <c r="D13"/>
  <c r="C13"/>
  <c r="C14" i="2" l="1"/>
  <c r="E17" i="5"/>
  <c r="G17"/>
  <c r="E14" i="2"/>
  <c r="E23"/>
  <c r="C23"/>
  <c r="E27" l="1"/>
  <c r="C27"/>
</calcChain>
</file>

<file path=xl/sharedStrings.xml><?xml version="1.0" encoding="utf-8"?>
<sst xmlns="http://schemas.openxmlformats.org/spreadsheetml/2006/main" count="121" uniqueCount="109">
  <si>
    <t>LP</t>
  </si>
  <si>
    <t>WYSZCZEGÓLNIENIE</t>
  </si>
  <si>
    <t>OGÓŁEM</t>
  </si>
  <si>
    <t>PLAN</t>
  </si>
  <si>
    <t>Lp</t>
  </si>
  <si>
    <t>Wyszczególnienie</t>
  </si>
  <si>
    <t>Dział</t>
  </si>
  <si>
    <t>Rozdział</t>
  </si>
  <si>
    <t>Dotacje</t>
  </si>
  <si>
    <t>Celowe</t>
  </si>
  <si>
    <t>Podmiotowe</t>
  </si>
  <si>
    <t>Dotacja dla jednostek sektora finansów publicznych</t>
  </si>
  <si>
    <t>Starostwo Powiatowe</t>
  </si>
  <si>
    <t>Gminne Instytucje Kultury-Biblioteki</t>
  </si>
  <si>
    <t>Gminne Centrum Kultury i Sportu w Piszczacu</t>
  </si>
  <si>
    <t>Razem dla Serca</t>
  </si>
  <si>
    <t>Plener Malarski, Wasylówka, Przegląd amatorskiej twórczości Seniorów, Przegląd Pieśni Maryjnej i Ludowej</t>
  </si>
  <si>
    <t>Nadbużański Rajd Rowerowo - Kajakowy</t>
  </si>
  <si>
    <t>Regionalna Sieć Szerokopasmowa Lublin północny -wschód</t>
  </si>
  <si>
    <t>Dotacje dla jednostek spoza sektora finansów publicznych</t>
  </si>
  <si>
    <t>Szkoły podstawowe</t>
  </si>
  <si>
    <t>Inne formy wychowania przedszkolnego</t>
  </si>
  <si>
    <t>Rozwój kultury fizycznej na terenie gminy</t>
  </si>
  <si>
    <t>Ogółem</t>
  </si>
  <si>
    <t>Lp.</t>
  </si>
  <si>
    <t>NAZWA ZADANIA</t>
  </si>
  <si>
    <t xml:space="preserve">DZIAŁ </t>
  </si>
  <si>
    <t>ROZDZIAŁ</t>
  </si>
  <si>
    <t>WYSOKOŚĆ WYDATKÓW</t>
  </si>
  <si>
    <t>Budowa chodników przy drodze powiatowej we wsi Zalutyń Nr 1066L, Ortel Królewski Pierwszy i Drugi nr 1071L, Piszczac Kolonia , Połoski Nowe</t>
  </si>
  <si>
    <t>Budowa  ul. Łąkowej  w Chotyłowie</t>
  </si>
  <si>
    <t>Budowa ul. Zalewskiej w Chotyłowie</t>
  </si>
  <si>
    <t>Budowa ul. Cegielnianej w Chotyłowie</t>
  </si>
  <si>
    <t>Budowa ul. Brzozowej  w Piszczacu</t>
  </si>
  <si>
    <t>Budowa ul. Widokowej w Piszczacu</t>
  </si>
  <si>
    <t>Ułożenie dywanika asfaltowego w Piszczacu ul. Rynkowa i Średnia</t>
  </si>
  <si>
    <t>Budowa  drogi do boiska sportowego Lutnia w Piszczacu</t>
  </si>
  <si>
    <t>Opracowanie dokumentacji na przebudowę drogi we wsi Zahorów</t>
  </si>
  <si>
    <t>Kontynuacja budowy drogi w Dobrynce</t>
  </si>
  <si>
    <t>Rewitalizacja obszaru zdegradowanego w  gminie Piszczac poprzez modernizację infrastruktury i uporządkowanie przestrzeni publicznej</t>
  </si>
  <si>
    <t>Zakup działki w Chotyłowie  ul. Kłodzka oraz w Piszczacu ul. Nowatorska</t>
  </si>
  <si>
    <t>Kontynuacja rozbudowy budynku OSP w Chotyłowie .</t>
  </si>
  <si>
    <t>Zmniejszenie emisji zanieczyszczeń w Gminie Piszczac poprzez wykorzystanie OZE</t>
  </si>
  <si>
    <t>Utworzenie miejsca rekreacji w Piszczacu – budowa placu zabaw i siłowni zewnętrznej</t>
  </si>
  <si>
    <t>PLAN NAKŁADÓW INWESTYCYJNYCH NA 2018 ROK</t>
  </si>
  <si>
    <t>Dz.</t>
  </si>
  <si>
    <t>Rozdz.</t>
  </si>
  <si>
    <t>Nazwa programu - projektu</t>
  </si>
  <si>
    <t>Jednost. Realizują</t>
  </si>
  <si>
    <t>Utworzenie miejsca rekreacji w Piszczacu- budowa placu zabaw i siłowni zewnętrznej</t>
  </si>
  <si>
    <t>Wójt Gminy</t>
  </si>
  <si>
    <t>NAZWA ŚRODKA</t>
  </si>
  <si>
    <t>Stołówka szkolna przy Gimnazjum w Chotyłowie</t>
  </si>
  <si>
    <t>Stołówka szkolna przy Szkole Podstawowej w Połoskach</t>
  </si>
  <si>
    <t>Stołówka szkolna przy ZPO w Piszczacu</t>
  </si>
  <si>
    <t>Stołówka szkolna przy Specjalnym Ośrodku Szkolno- Wychowawczym w  Zalutyniu</t>
  </si>
  <si>
    <t>DOCHODÓW I WYDATKÓW JEDNOSTEK BUDŻETOWYCH</t>
  </si>
  <si>
    <t>PROWADZĄCYCH DZIAŁALNOŚĆ OKREŚLONĄ W USTAWIE O SYSTEMIE OŚWIATY</t>
  </si>
  <si>
    <t>XXIV Memoriał Mariana Kapysia, Zawody konne-IV ścieżka Huculska, VI Cross Maratonim.Jana Kulbaczyńskiego po Ziemi Piszczackiej i Kodeńskiej, Powiatowy Pięciobój Samorządowców.</t>
  </si>
  <si>
    <t xml:space="preserve">Wykonanie oświetlenia ulicznego wydzielonego w Piszczacu , Chotyłowie </t>
  </si>
  <si>
    <t>Kontynuacja rozbudowy świetlicy wiejskiej w Trojanowie</t>
  </si>
  <si>
    <t>Zakup samochodu do lekkiego rozpoznawczo-ratowniczego dla OSPChotyłów</t>
  </si>
  <si>
    <t>Opracowanie dokumentacji na budowę chodnika we wsi Połoski oraz budowa chodnika</t>
  </si>
  <si>
    <t>Modernizacja dróg gminnych</t>
  </si>
  <si>
    <t>Opracowanie dokumentacji na budowę oświetlenia ulicznego w Zalutyniu oraz budowa oświetlenia ulicznego</t>
  </si>
  <si>
    <t>Zakup sprzętu strażackiego dla OSP Piszczac</t>
  </si>
  <si>
    <t>Zakup i montaż klimatyzatorów w Urzędzie Gminy</t>
  </si>
  <si>
    <t>Budowa boiska przy S.O.S.W w Zalutyniu</t>
  </si>
  <si>
    <t>Budowa pominika na 100-lecie Odzyskania Niepodległości</t>
  </si>
  <si>
    <t>Zakup systemu do obsługi posiedzeń Rady Gminy</t>
  </si>
  <si>
    <t xml:space="preserve">Wolne środki na rachunku j.s.t                §  950 </t>
  </si>
  <si>
    <t>Spłata pożyczek i kredytów                      §  992</t>
  </si>
  <si>
    <t xml:space="preserve"> </t>
  </si>
  <si>
    <t xml:space="preserve">SPRAWOZDANIE </t>
  </si>
  <si>
    <t>Z WYKONANIA  NAKŁADÓW INWESTYCYJNYCH ZA 2018 ROK</t>
  </si>
  <si>
    <t>SPRAWOZDANIE</t>
  </si>
  <si>
    <t>PRZYCHODÓW I ROZCHODÓW BUDŻEYU GMINY</t>
  </si>
  <si>
    <t>Z WYKONANIA ZA 2018 ROK</t>
  </si>
  <si>
    <t>WYKONANIE ROZCHODÓW</t>
  </si>
  <si>
    <t>WYKONANIE PRZYCHODÓW</t>
  </si>
  <si>
    <t>PLAN PRZYCHODÓW</t>
  </si>
  <si>
    <t>PLAN ROZCHODÓW</t>
  </si>
  <si>
    <t>O DOTACJACH UDZIELONYCH Z BUDŻETU GMINY</t>
  </si>
  <si>
    <t>W 2018 ROKU</t>
  </si>
  <si>
    <t>Plan</t>
  </si>
  <si>
    <t>Wykonanie</t>
  </si>
  <si>
    <t>INFORMACJA</t>
  </si>
  <si>
    <t xml:space="preserve">STOPIEŃ ZAAWANSOWANIA REALIZACJI PROGRAMÓW WIELOLETNICH </t>
  </si>
  <si>
    <t>ZA 2018 ROK</t>
  </si>
  <si>
    <t>Okres realizacji</t>
  </si>
  <si>
    <t>Planowane łączne nakłady finansowe</t>
  </si>
  <si>
    <t>Wydatki poniesione w okresie realizacji programu</t>
  </si>
  <si>
    <t>W tym poniesione na dzień 31.12.2018 rok</t>
  </si>
  <si>
    <t>Wskaźnik % poz. 7:6</t>
  </si>
  <si>
    <t>PLAN DOCHODÓW</t>
  </si>
  <si>
    <t>WYKONANIE DOCHODÓW</t>
  </si>
  <si>
    <t>PLAN WYDATKÓW</t>
  </si>
  <si>
    <t>WYKONANIE WYDATKÓW</t>
  </si>
  <si>
    <t>SPRAWOZDANIE Z WYKONANIA</t>
  </si>
  <si>
    <t>Podwyższenie Standartów E-Administracja i E-Usług w Gminie Piszczac</t>
  </si>
  <si>
    <t>Kredyty i pożyczki długoterminowe  §   903</t>
  </si>
  <si>
    <t>Kredyty i pożyczki długoterminowe  §   952</t>
  </si>
  <si>
    <t>Spłata pożyczek otrzymanych na finansowanie zadań z udziałem środkow z UE                   §  963</t>
  </si>
  <si>
    <t>Przelewy na rachunek lokat / zabezpieczenie środków na termomodernizację szkół/      §  994</t>
  </si>
  <si>
    <t>Zadanie zostało zrealizowane w 2018 roku</t>
  </si>
  <si>
    <t>Rozwój kompetencji cyfrowych mieszkańców gmin Polski Południowo - wschodniej</t>
  </si>
  <si>
    <r>
      <rPr>
        <sz val="9"/>
        <color theme="1"/>
        <rFont val="Times New Roman"/>
        <family val="1"/>
        <charset val="238"/>
      </rPr>
      <t>Wójt Gmin</t>
    </r>
    <r>
      <rPr>
        <b/>
        <sz val="9"/>
        <color theme="1"/>
        <rFont val="Times New Roman"/>
        <family val="1"/>
        <charset val="238"/>
      </rPr>
      <t>y</t>
    </r>
  </si>
  <si>
    <t>Zadanie częściowo zostałe zrealizowane .Zakończenie zadania nastąpi w 2019r.</t>
  </si>
  <si>
    <t>2018/ 2019</t>
  </si>
</sst>
</file>

<file path=xl/styles.xml><?xml version="1.0" encoding="utf-8"?>
<styleSheet xmlns="http://schemas.openxmlformats.org/spreadsheetml/2006/main">
  <numFmts count="2">
    <numFmt numFmtId="43" formatCode="_-* #,##0.00\ _z_ł_-;\-* #,##0.00\ _z_ł_-;_-* &quot;-&quot;??\ _z_ł_-;_-@_-"/>
    <numFmt numFmtId="164" formatCode="#,##0.00_ ;\-#,##0.00\ "/>
  </numFmts>
  <fonts count="14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color theme="1"/>
      <name val="Czcionka tekstu podstawowego"/>
      <family val="2"/>
      <charset val="238"/>
    </font>
    <font>
      <b/>
      <sz val="10"/>
      <color theme="1"/>
      <name val="Czcionka tekstu podstawowego"/>
      <family val="2"/>
      <charset val="238"/>
    </font>
    <font>
      <sz val="10"/>
      <color theme="1"/>
      <name val="SimSun"/>
    </font>
    <font>
      <sz val="9"/>
      <color theme="1"/>
      <name val="Times New Roman"/>
      <family val="1"/>
      <charset val="238"/>
    </font>
    <font>
      <b/>
      <sz val="9"/>
      <color theme="1"/>
      <name val="Czcionka tekstu podstawowego"/>
      <family val="2"/>
      <charset val="238"/>
    </font>
    <font>
      <sz val="9"/>
      <color theme="1"/>
      <name val="Czcionka tekstu podstawowego"/>
      <family val="2"/>
      <charset val="238"/>
    </font>
    <font>
      <b/>
      <sz val="9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43" fontId="6" fillId="0" borderId="1" xfId="1" applyFont="1" applyBorder="1" applyAlignment="1">
      <alignment horizontal="center" vertical="center"/>
    </xf>
    <xf numFmtId="43" fontId="5" fillId="0" borderId="1" xfId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43" fontId="4" fillId="0" borderId="1" xfId="1" applyFont="1" applyBorder="1" applyAlignment="1">
      <alignment horizontal="center" vertical="center" wrapText="1"/>
    </xf>
    <xf numFmtId="43" fontId="3" fillId="0" borderId="1" xfId="1" applyFont="1" applyBorder="1" applyAlignment="1">
      <alignment horizontal="center" vertical="center" wrapText="1"/>
    </xf>
    <xf numFmtId="43" fontId="5" fillId="0" borderId="1" xfId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0" xfId="0" applyFont="1"/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4" fillId="0" borderId="1" xfId="0" applyFont="1" applyBorder="1" applyAlignment="1">
      <alignment vertical="center" wrapText="1"/>
    </xf>
    <xf numFmtId="0" fontId="6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/>
    <xf numFmtId="0" fontId="9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2" fontId="6" fillId="0" borderId="0" xfId="0" applyNumberFormat="1" applyFont="1" applyBorder="1" applyAlignment="1">
      <alignment horizontal="center" vertical="center" wrapText="1"/>
    </xf>
    <xf numFmtId="43" fontId="3" fillId="0" borderId="0" xfId="1" applyFont="1" applyBorder="1" applyAlignment="1">
      <alignment horizontal="center" vertical="center" wrapText="1"/>
    </xf>
    <xf numFmtId="43" fontId="5" fillId="0" borderId="0" xfId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right" vertical="center" wrapText="1"/>
    </xf>
    <xf numFmtId="0" fontId="10" fillId="0" borderId="1" xfId="0" applyFont="1" applyBorder="1" applyAlignment="1">
      <alignment horizontal="center" wrapText="1"/>
    </xf>
    <xf numFmtId="0" fontId="10" fillId="0" borderId="1" xfId="0" applyFont="1" applyFill="1" applyBorder="1" applyAlignment="1">
      <alignment horizont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left" vertical="center" wrapText="1"/>
    </xf>
    <xf numFmtId="0" fontId="11" fillId="0" borderId="5" xfId="0" applyFont="1" applyBorder="1" applyAlignment="1">
      <alignment wrapText="1"/>
    </xf>
    <xf numFmtId="0" fontId="12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3" fontId="3" fillId="0" borderId="1" xfId="1" applyFont="1" applyBorder="1" applyAlignment="1">
      <alignment horizontal="center" vertical="center"/>
    </xf>
    <xf numFmtId="43" fontId="3" fillId="0" borderId="1" xfId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43" fontId="4" fillId="0" borderId="1" xfId="1" applyFont="1" applyBorder="1" applyAlignment="1">
      <alignment horizontal="center" vertical="center"/>
    </xf>
    <xf numFmtId="164" fontId="3" fillId="0" borderId="1" xfId="0" applyNumberFormat="1" applyFont="1" applyBorder="1" applyAlignment="1">
      <alignment vertical="center"/>
    </xf>
    <xf numFmtId="164" fontId="3" fillId="0" borderId="1" xfId="0" applyNumberFormat="1" applyFont="1" applyBorder="1"/>
    <xf numFmtId="49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horizontal="center" wrapText="1"/>
    </xf>
    <xf numFmtId="0" fontId="12" fillId="0" borderId="1" xfId="0" applyFont="1" applyBorder="1" applyAlignment="1">
      <alignment horizontal="center" vertical="center"/>
    </xf>
    <xf numFmtId="43" fontId="12" fillId="0" borderId="1" xfId="1" applyFont="1" applyBorder="1" applyAlignment="1">
      <alignment horizontal="center" vertical="center"/>
    </xf>
    <xf numFmtId="4" fontId="12" fillId="0" borderId="1" xfId="0" applyNumberFormat="1" applyFont="1" applyBorder="1"/>
    <xf numFmtId="4" fontId="12" fillId="0" borderId="1" xfId="0" applyNumberFormat="1" applyFont="1" applyBorder="1" applyAlignment="1">
      <alignment vertical="center"/>
    </xf>
    <xf numFmtId="43" fontId="12" fillId="0" borderId="1" xfId="1" applyFont="1" applyBorder="1" applyAlignment="1">
      <alignment horizontal="right" vertical="center"/>
    </xf>
    <xf numFmtId="0" fontId="11" fillId="0" borderId="1" xfId="0" applyFont="1" applyBorder="1"/>
    <xf numFmtId="43" fontId="11" fillId="0" borderId="1" xfId="0" applyNumberFormat="1" applyFont="1" applyBorder="1"/>
    <xf numFmtId="4" fontId="11" fillId="0" borderId="1" xfId="0" applyNumberFormat="1" applyFont="1" applyBorder="1"/>
    <xf numFmtId="0" fontId="4" fillId="0" borderId="1" xfId="0" applyFont="1" applyBorder="1"/>
    <xf numFmtId="0" fontId="13" fillId="0" borderId="1" xfId="0" applyFont="1" applyBorder="1" applyAlignment="1">
      <alignment wrapText="1"/>
    </xf>
    <xf numFmtId="0" fontId="13" fillId="0" borderId="1" xfId="0" applyFont="1" applyBorder="1" applyAlignment="1">
      <alignment horizontal="center" wrapText="1"/>
    </xf>
    <xf numFmtId="0" fontId="13" fillId="0" borderId="1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wrapText="1"/>
    </xf>
    <xf numFmtId="0" fontId="13" fillId="0" borderId="1" xfId="0" applyFont="1" applyBorder="1"/>
    <xf numFmtId="43" fontId="13" fillId="0" borderId="1" xfId="0" applyNumberFormat="1" applyFont="1" applyBorder="1"/>
    <xf numFmtId="0" fontId="12" fillId="0" borderId="1" xfId="0" applyFont="1" applyBorder="1"/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43" fontId="10" fillId="0" borderId="1" xfId="1" applyFont="1" applyBorder="1" applyAlignment="1">
      <alignment horizontal="center" vertical="center"/>
    </xf>
    <xf numFmtId="9" fontId="10" fillId="0" borderId="1" xfId="0" applyNumberFormat="1" applyFont="1" applyBorder="1" applyAlignment="1">
      <alignment vertical="center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vertical="center"/>
    </xf>
    <xf numFmtId="10" fontId="10" fillId="0" borderId="1" xfId="0" applyNumberFormat="1" applyFont="1" applyBorder="1" applyAlignment="1">
      <alignment vertical="center"/>
    </xf>
    <xf numFmtId="0" fontId="10" fillId="0" borderId="0" xfId="0" applyFont="1" applyAlignment="1">
      <alignment horizontal="center" wrapText="1"/>
    </xf>
    <xf numFmtId="0" fontId="3" fillId="0" borderId="0" xfId="0" applyFont="1"/>
    <xf numFmtId="0" fontId="3" fillId="0" borderId="1" xfId="0" applyFont="1" applyBorder="1"/>
    <xf numFmtId="0" fontId="0" fillId="0" borderId="1" xfId="0" applyFont="1" applyBorder="1"/>
    <xf numFmtId="0" fontId="6" fillId="0" borderId="1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top" wrapText="1"/>
    </xf>
    <xf numFmtId="0" fontId="0" fillId="0" borderId="0" xfId="0" applyFont="1"/>
    <xf numFmtId="43" fontId="6" fillId="0" borderId="1" xfId="1" applyFont="1" applyBorder="1" applyAlignment="1">
      <alignment horizontal="right" vertical="center"/>
    </xf>
    <xf numFmtId="2" fontId="5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1" xfId="0" applyFont="1" applyBorder="1"/>
    <xf numFmtId="0" fontId="13" fillId="0" borderId="1" xfId="0" applyFont="1" applyBorder="1" applyAlignment="1">
      <alignment vertical="center"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vertical="center" wrapText="1"/>
    </xf>
    <xf numFmtId="43" fontId="10" fillId="0" borderId="1" xfId="0" applyNumberFormat="1" applyFont="1" applyBorder="1" applyAlignment="1">
      <alignment vertical="center" wrapText="1"/>
    </xf>
    <xf numFmtId="43" fontId="10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10" fontId="10" fillId="0" borderId="1" xfId="0" applyNumberFormat="1" applyFont="1" applyBorder="1"/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opLeftCell="A6" zoomScaleNormal="100" workbookViewId="0">
      <selection activeCell="H10" sqref="H10"/>
    </sheetView>
  </sheetViews>
  <sheetFormatPr defaultRowHeight="13.8"/>
  <cols>
    <col min="1" max="1" width="4.5" customWidth="1"/>
    <col min="2" max="2" width="17.8984375" customWidth="1"/>
    <col min="3" max="3" width="13.796875" customWidth="1"/>
    <col min="4" max="4" width="12.59765625" customWidth="1"/>
    <col min="5" max="5" width="14.3984375" customWidth="1"/>
    <col min="6" max="6" width="9.59765625" customWidth="1"/>
  </cols>
  <sheetData>
    <row r="1" spans="1:9" ht="43.95" customHeight="1">
      <c r="A1" s="29"/>
      <c r="B1" s="29"/>
      <c r="C1" s="30"/>
      <c r="D1" s="30"/>
      <c r="E1" s="29"/>
    </row>
    <row r="2" spans="1:9" ht="21.6" customHeight="1">
      <c r="A2" s="94" t="s">
        <v>75</v>
      </c>
      <c r="B2" s="94"/>
      <c r="C2" s="94"/>
      <c r="D2" s="94"/>
      <c r="E2" s="94"/>
      <c r="F2" s="94"/>
    </row>
    <row r="3" spans="1:9" ht="22.2" customHeight="1">
      <c r="A3" s="94" t="s">
        <v>77</v>
      </c>
      <c r="B3" s="94"/>
      <c r="C3" s="94"/>
      <c r="D3" s="94"/>
      <c r="E3" s="94"/>
      <c r="F3" s="94"/>
    </row>
    <row r="4" spans="1:9" ht="20.399999999999999" customHeight="1">
      <c r="A4" s="94" t="s">
        <v>76</v>
      </c>
      <c r="B4" s="94"/>
      <c r="C4" s="94"/>
      <c r="D4" s="94"/>
      <c r="E4" s="94"/>
      <c r="F4" s="94"/>
    </row>
    <row r="5" spans="1:9" ht="40.200000000000003" customHeight="1">
      <c r="A5" s="29"/>
      <c r="B5" s="29"/>
      <c r="C5" s="29"/>
      <c r="D5" s="29"/>
      <c r="E5" s="29"/>
    </row>
    <row r="6" spans="1:9" ht="28.2" customHeight="1">
      <c r="A6" s="43" t="s">
        <v>0</v>
      </c>
      <c r="B6" s="43" t="s">
        <v>1</v>
      </c>
      <c r="C6" s="44" t="s">
        <v>80</v>
      </c>
      <c r="D6" s="44" t="s">
        <v>79</v>
      </c>
      <c r="E6" s="44" t="s">
        <v>81</v>
      </c>
      <c r="F6" s="45" t="s">
        <v>78</v>
      </c>
      <c r="I6" s="7"/>
    </row>
    <row r="7" spans="1:9" ht="51" customHeight="1">
      <c r="A7" s="61">
        <v>1</v>
      </c>
      <c r="B7" s="46" t="s">
        <v>100</v>
      </c>
      <c r="C7" s="62">
        <v>3440190</v>
      </c>
      <c r="D7" s="62">
        <v>3440190</v>
      </c>
      <c r="E7" s="62"/>
      <c r="F7" s="63"/>
    </row>
    <row r="8" spans="1:9" ht="46.2" customHeight="1">
      <c r="A8" s="61">
        <v>2</v>
      </c>
      <c r="B8" s="46" t="s">
        <v>101</v>
      </c>
      <c r="C8" s="62">
        <v>7534810</v>
      </c>
      <c r="D8" s="62">
        <v>7534810</v>
      </c>
      <c r="E8" s="62"/>
      <c r="F8" s="63"/>
    </row>
    <row r="9" spans="1:9" ht="45" customHeight="1">
      <c r="A9" s="61">
        <v>3</v>
      </c>
      <c r="B9" s="46" t="s">
        <v>71</v>
      </c>
      <c r="C9" s="62"/>
      <c r="D9" s="62"/>
      <c r="E9" s="62">
        <v>131800</v>
      </c>
      <c r="F9" s="64">
        <v>131800</v>
      </c>
    </row>
    <row r="10" spans="1:9" ht="70.2" customHeight="1">
      <c r="A10" s="61">
        <v>4</v>
      </c>
      <c r="B10" s="46" t="s">
        <v>102</v>
      </c>
      <c r="C10" s="62"/>
      <c r="D10" s="62"/>
      <c r="E10" s="65">
        <v>1856577</v>
      </c>
      <c r="F10" s="64">
        <v>1856577</v>
      </c>
    </row>
    <row r="11" spans="1:9" ht="70.95" customHeight="1">
      <c r="A11" s="61">
        <v>5</v>
      </c>
      <c r="B11" s="46" t="s">
        <v>103</v>
      </c>
      <c r="C11" s="62"/>
      <c r="D11" s="62"/>
      <c r="E11" s="62">
        <v>15000</v>
      </c>
      <c r="F11" s="64">
        <v>15000</v>
      </c>
    </row>
    <row r="12" spans="1:9" ht="70.95" customHeight="1">
      <c r="A12" s="61">
        <v>6</v>
      </c>
      <c r="B12" s="46" t="s">
        <v>70</v>
      </c>
      <c r="C12" s="62">
        <v>615113.64</v>
      </c>
      <c r="D12" s="62">
        <v>615113.64</v>
      </c>
      <c r="E12" s="62"/>
      <c r="F12" s="63"/>
    </row>
    <row r="13" spans="1:9" ht="22.95" customHeight="1">
      <c r="A13" s="66"/>
      <c r="B13" s="47" t="s">
        <v>2</v>
      </c>
      <c r="C13" s="67">
        <f>SUM(C7:C12)</f>
        <v>11590113.640000001</v>
      </c>
      <c r="D13" s="67">
        <f>SUM(D7:D12)</f>
        <v>11590113.640000001</v>
      </c>
      <c r="E13" s="67">
        <f>SUM(E7:E12)</f>
        <v>2003377</v>
      </c>
      <c r="F13" s="68">
        <f>SUM(F7:F12)</f>
        <v>2003377</v>
      </c>
    </row>
    <row r="14" spans="1:9" ht="24.6" customHeight="1">
      <c r="A14" s="29"/>
      <c r="B14" s="29"/>
      <c r="C14" s="29"/>
      <c r="D14" s="29"/>
      <c r="E14" s="29"/>
      <c r="F14" s="29"/>
    </row>
    <row r="15" spans="1:9">
      <c r="A15" s="29"/>
      <c r="B15" s="29"/>
      <c r="C15" s="29"/>
      <c r="D15" s="29"/>
      <c r="E15" s="29"/>
    </row>
    <row r="16" spans="1:9">
      <c r="A16" s="29"/>
      <c r="B16" s="29"/>
      <c r="C16" s="29"/>
      <c r="D16" s="29"/>
      <c r="E16" s="29"/>
    </row>
  </sheetData>
  <mergeCells count="3">
    <mergeCell ref="A2:F2"/>
    <mergeCell ref="A3:F3"/>
    <mergeCell ref="A4:F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topLeftCell="A12" zoomScaleNormal="100" workbookViewId="0">
      <selection activeCell="F16" sqref="F16"/>
    </sheetView>
  </sheetViews>
  <sheetFormatPr defaultRowHeight="13.8"/>
  <cols>
    <col min="1" max="1" width="4.19921875" customWidth="1"/>
    <col min="2" max="2" width="29.5" customWidth="1"/>
    <col min="3" max="3" width="15.09765625" customWidth="1"/>
    <col min="4" max="4" width="14.3984375" customWidth="1"/>
    <col min="5" max="5" width="12.5" customWidth="1"/>
    <col min="6" max="6" width="11.8984375" customWidth="1"/>
  </cols>
  <sheetData>
    <row r="1" spans="1:6" hidden="1">
      <c r="A1" s="7"/>
      <c r="B1" s="7"/>
      <c r="C1" s="7"/>
      <c r="D1" s="7"/>
      <c r="E1" s="7"/>
    </row>
    <row r="2" spans="1:6">
      <c r="A2" s="7"/>
      <c r="B2" s="7"/>
      <c r="C2" s="7"/>
      <c r="D2" s="7"/>
      <c r="E2" s="34"/>
    </row>
    <row r="3" spans="1:6">
      <c r="A3" s="7"/>
      <c r="B3" s="7"/>
      <c r="C3" s="7"/>
      <c r="D3" s="7"/>
      <c r="E3" s="34"/>
    </row>
    <row r="4" spans="1:6">
      <c r="A4" s="7"/>
      <c r="B4" s="7"/>
      <c r="C4" s="7"/>
      <c r="D4" s="7"/>
      <c r="E4" s="34"/>
    </row>
    <row r="5" spans="1:6">
      <c r="A5" s="7"/>
      <c r="B5" s="7"/>
      <c r="C5" s="7"/>
      <c r="D5" s="7"/>
      <c r="E5" s="34"/>
    </row>
    <row r="6" spans="1:6" ht="21.6" customHeight="1">
      <c r="A6" s="7"/>
      <c r="B6" s="7"/>
      <c r="C6" s="7"/>
      <c r="D6" s="7"/>
      <c r="E6" s="8"/>
    </row>
    <row r="7" spans="1:6" ht="24.6" customHeight="1">
      <c r="A7" s="100" t="s">
        <v>73</v>
      </c>
      <c r="B7" s="100"/>
      <c r="C7" s="100"/>
      <c r="D7" s="100"/>
      <c r="E7" s="100"/>
    </row>
    <row r="8" spans="1:6" ht="21" customHeight="1">
      <c r="A8" s="100" t="s">
        <v>82</v>
      </c>
      <c r="B8" s="100"/>
      <c r="C8" s="100"/>
      <c r="D8" s="100"/>
      <c r="E8" s="100"/>
    </row>
    <row r="9" spans="1:6" ht="19.95" customHeight="1">
      <c r="A9" s="100" t="s">
        <v>83</v>
      </c>
      <c r="B9" s="100"/>
      <c r="C9" s="100"/>
      <c r="D9" s="100"/>
      <c r="E9" s="100"/>
    </row>
    <row r="10" spans="1:6" ht="22.95" customHeight="1">
      <c r="A10" s="7"/>
      <c r="B10" s="7"/>
      <c r="C10" s="7"/>
      <c r="D10" s="7"/>
      <c r="E10" s="7"/>
    </row>
    <row r="11" spans="1:6" ht="22.2" customHeight="1">
      <c r="A11" s="95" t="s">
        <v>4</v>
      </c>
      <c r="B11" s="95" t="s">
        <v>5</v>
      </c>
      <c r="C11" s="98" t="s">
        <v>8</v>
      </c>
      <c r="D11" s="101"/>
      <c r="E11" s="101"/>
      <c r="F11" s="99"/>
    </row>
    <row r="12" spans="1:6" ht="21" customHeight="1">
      <c r="A12" s="96"/>
      <c r="B12" s="96"/>
      <c r="C12" s="98" t="s">
        <v>9</v>
      </c>
      <c r="D12" s="99"/>
      <c r="E12" s="98" t="s">
        <v>10</v>
      </c>
      <c r="F12" s="99"/>
    </row>
    <row r="13" spans="1:6" ht="21" customHeight="1">
      <c r="A13" s="97"/>
      <c r="B13" s="97"/>
      <c r="C13" s="49" t="s">
        <v>84</v>
      </c>
      <c r="D13" s="49" t="s">
        <v>85</v>
      </c>
      <c r="E13" s="49" t="s">
        <v>84</v>
      </c>
      <c r="F13" s="49" t="s">
        <v>85</v>
      </c>
    </row>
    <row r="14" spans="1:6" ht="41.4" customHeight="1">
      <c r="A14" s="49"/>
      <c r="B14" s="89" t="s">
        <v>11</v>
      </c>
      <c r="C14" s="3">
        <f>C15+C18+C19+C20+C21+C22</f>
        <v>2532979.46</v>
      </c>
      <c r="D14" s="3">
        <f>D15+D18+D19+D20+D21+D22</f>
        <v>2527023.7199999997</v>
      </c>
      <c r="E14" s="3">
        <f>SUM(E15+E16+E17+E22)</f>
        <v>605000</v>
      </c>
      <c r="F14" s="3">
        <f>SUM(F15+F16+F17+F22)</f>
        <v>604987.69999999995</v>
      </c>
    </row>
    <row r="15" spans="1:6" ht="30.6" customHeight="1">
      <c r="A15" s="5">
        <v>1</v>
      </c>
      <c r="B15" s="16" t="s">
        <v>12</v>
      </c>
      <c r="C15" s="4">
        <v>2504126.2000000002</v>
      </c>
      <c r="D15" s="4">
        <v>2503302.42</v>
      </c>
      <c r="E15" s="4"/>
      <c r="F15" s="88"/>
    </row>
    <row r="16" spans="1:6" ht="36.6" customHeight="1">
      <c r="A16" s="5">
        <v>2</v>
      </c>
      <c r="B16" s="16" t="s">
        <v>13</v>
      </c>
      <c r="C16" s="4"/>
      <c r="D16" s="4"/>
      <c r="E16" s="4">
        <v>200000</v>
      </c>
      <c r="F16" s="93">
        <v>199987.7</v>
      </c>
    </row>
    <row r="17" spans="1:6" ht="30" customHeight="1">
      <c r="A17" s="5">
        <v>3</v>
      </c>
      <c r="B17" s="16" t="s">
        <v>14</v>
      </c>
      <c r="C17" s="4"/>
      <c r="D17" s="4"/>
      <c r="E17" s="4">
        <v>405000</v>
      </c>
      <c r="F17" s="93">
        <v>405000</v>
      </c>
    </row>
    <row r="18" spans="1:6" ht="26.4" customHeight="1">
      <c r="A18" s="5"/>
      <c r="B18" s="16" t="s">
        <v>17</v>
      </c>
      <c r="C18" s="4">
        <v>2500</v>
      </c>
      <c r="D18" s="4">
        <v>2500</v>
      </c>
      <c r="E18" s="4"/>
      <c r="F18" s="88"/>
    </row>
    <row r="19" spans="1:6" ht="21" customHeight="1">
      <c r="A19" s="5"/>
      <c r="B19" s="16" t="s">
        <v>15</v>
      </c>
      <c r="C19" s="4">
        <v>3000</v>
      </c>
      <c r="D19" s="4">
        <v>3000</v>
      </c>
      <c r="E19" s="4"/>
      <c r="F19" s="88"/>
    </row>
    <row r="20" spans="1:6" ht="57" customHeight="1">
      <c r="A20" s="5"/>
      <c r="B20" s="16" t="s">
        <v>16</v>
      </c>
      <c r="C20" s="4">
        <v>4000</v>
      </c>
      <c r="D20" s="4">
        <v>4000</v>
      </c>
      <c r="E20" s="4"/>
      <c r="F20" s="88"/>
    </row>
    <row r="21" spans="1:6" ht="74.400000000000006" customHeight="1">
      <c r="A21" s="5"/>
      <c r="B21" s="16" t="s">
        <v>58</v>
      </c>
      <c r="C21" s="4">
        <v>3400</v>
      </c>
      <c r="D21" s="4">
        <v>2800</v>
      </c>
      <c r="E21" s="4"/>
      <c r="F21" s="88"/>
    </row>
    <row r="22" spans="1:6" ht="35.4" customHeight="1">
      <c r="A22" s="5">
        <v>4</v>
      </c>
      <c r="B22" s="16" t="s">
        <v>18</v>
      </c>
      <c r="C22" s="4">
        <v>15953.26</v>
      </c>
      <c r="D22" s="4">
        <v>11421.3</v>
      </c>
      <c r="E22" s="4"/>
      <c r="F22" s="88"/>
    </row>
    <row r="23" spans="1:6" ht="36" customHeight="1">
      <c r="A23" s="5"/>
      <c r="B23" s="89" t="s">
        <v>19</v>
      </c>
      <c r="C23" s="3">
        <f>C24+C25+C26</f>
        <v>116000</v>
      </c>
      <c r="D23" s="3">
        <f>D24+D25+D26</f>
        <v>116000</v>
      </c>
      <c r="E23" s="92">
        <f>E24+E25+E26</f>
        <v>77013.399999999994</v>
      </c>
      <c r="F23" s="92">
        <f>F24+F25+F26</f>
        <v>75504.25</v>
      </c>
    </row>
    <row r="24" spans="1:6" ht="21" customHeight="1">
      <c r="A24" s="5">
        <v>1</v>
      </c>
      <c r="B24" s="16" t="s">
        <v>20</v>
      </c>
      <c r="C24" s="4"/>
      <c r="D24" s="4"/>
      <c r="E24" s="4">
        <v>68777.48</v>
      </c>
      <c r="F24" s="93">
        <v>68057.399999999994</v>
      </c>
    </row>
    <row r="25" spans="1:6" ht="26.4" customHeight="1">
      <c r="A25" s="5">
        <v>2</v>
      </c>
      <c r="B25" s="16" t="s">
        <v>21</v>
      </c>
      <c r="C25" s="4">
        <v>16000</v>
      </c>
      <c r="D25" s="4">
        <v>16000</v>
      </c>
      <c r="E25" s="4">
        <v>8235.92</v>
      </c>
      <c r="F25" s="5">
        <v>7446.85</v>
      </c>
    </row>
    <row r="26" spans="1:6" ht="28.8" customHeight="1">
      <c r="A26" s="5">
        <v>3</v>
      </c>
      <c r="B26" s="16" t="s">
        <v>22</v>
      </c>
      <c r="C26" s="4">
        <v>100000</v>
      </c>
      <c r="D26" s="4">
        <v>100000</v>
      </c>
      <c r="E26" s="4"/>
      <c r="F26" s="88"/>
    </row>
    <row r="27" spans="1:6" ht="22.95" customHeight="1">
      <c r="A27" s="35"/>
      <c r="B27" s="89" t="s">
        <v>23</v>
      </c>
      <c r="C27" s="3">
        <f>C23+C14</f>
        <v>2648979.46</v>
      </c>
      <c r="D27" s="3">
        <f>D23+D14</f>
        <v>2643023.7199999997</v>
      </c>
      <c r="E27" s="3">
        <f>E23+E14</f>
        <v>682013.4</v>
      </c>
      <c r="F27" s="3">
        <f>F23+F14</f>
        <v>680491.95</v>
      </c>
    </row>
    <row r="28" spans="1:6" ht="19.2" customHeight="1">
      <c r="A28" s="7"/>
      <c r="B28" s="90"/>
      <c r="C28" s="7"/>
      <c r="D28" s="7"/>
      <c r="E28" s="7"/>
      <c r="F28" s="91"/>
    </row>
    <row r="29" spans="1:6">
      <c r="A29" s="7"/>
      <c r="B29" s="7"/>
      <c r="C29" s="7"/>
      <c r="D29" s="7"/>
      <c r="E29" s="34"/>
    </row>
    <row r="30" spans="1:6" ht="18" customHeight="1">
      <c r="A30" s="7"/>
      <c r="B30" s="7"/>
      <c r="C30" s="7"/>
      <c r="D30" s="7"/>
      <c r="E30" s="34"/>
    </row>
    <row r="31" spans="1:6">
      <c r="A31" s="7"/>
      <c r="B31" s="7"/>
      <c r="C31" s="7"/>
      <c r="D31" s="7"/>
      <c r="E31" s="7"/>
    </row>
  </sheetData>
  <mergeCells count="8">
    <mergeCell ref="B11:B13"/>
    <mergeCell ref="A11:A13"/>
    <mergeCell ref="C12:D12"/>
    <mergeCell ref="E12:F12"/>
    <mergeCell ref="A7:E7"/>
    <mergeCell ref="A8:E8"/>
    <mergeCell ref="A9:E9"/>
    <mergeCell ref="C11:F11"/>
  </mergeCells>
  <pageMargins left="0.7" right="0.7" top="0.75" bottom="0.75" header="0.3" footer="0.3"/>
  <pageSetup paperSize="9" scale="81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9"/>
  <sheetViews>
    <sheetView topLeftCell="A9" workbookViewId="0">
      <selection activeCell="F15" sqref="F15"/>
    </sheetView>
  </sheetViews>
  <sheetFormatPr defaultRowHeight="13.8"/>
  <cols>
    <col min="1" max="1" width="5.8984375" style="2" customWidth="1"/>
    <col min="2" max="2" width="24.296875" customWidth="1"/>
    <col min="3" max="3" width="6.8984375" style="17" customWidth="1"/>
    <col min="4" max="4" width="6.796875" style="17" customWidth="1"/>
    <col min="5" max="5" width="13.69921875" customWidth="1"/>
    <col min="6" max="6" width="13.8984375" customWidth="1"/>
    <col min="7" max="7" width="16.5" customWidth="1"/>
  </cols>
  <sheetData>
    <row r="1" spans="1:9">
      <c r="A1" s="9"/>
      <c r="B1" s="7"/>
      <c r="C1" s="21"/>
      <c r="D1" s="21"/>
      <c r="E1" s="7"/>
      <c r="F1" s="7"/>
      <c r="G1" s="7"/>
    </row>
    <row r="2" spans="1:9" ht="15.6" customHeight="1">
      <c r="A2" s="102" t="s">
        <v>73</v>
      </c>
      <c r="B2" s="102"/>
      <c r="C2" s="102"/>
      <c r="D2" s="102"/>
      <c r="E2" s="102"/>
      <c r="F2" s="102"/>
      <c r="G2" s="31"/>
      <c r="H2" s="1"/>
      <c r="I2" s="1"/>
    </row>
    <row r="3" spans="1:9" ht="18" customHeight="1">
      <c r="A3" s="102" t="s">
        <v>74</v>
      </c>
      <c r="B3" s="102"/>
      <c r="C3" s="102"/>
      <c r="D3" s="102"/>
      <c r="E3" s="102"/>
      <c r="F3" s="102"/>
      <c r="G3" s="31"/>
    </row>
    <row r="4" spans="1:9" ht="16.2" customHeight="1">
      <c r="A4" s="9"/>
      <c r="B4" s="7"/>
      <c r="C4" s="21"/>
      <c r="D4" s="21"/>
      <c r="E4" s="31"/>
      <c r="F4" s="31"/>
      <c r="G4" s="31"/>
    </row>
    <row r="5" spans="1:9" ht="15.6" hidden="1" customHeight="1">
      <c r="A5" s="9"/>
      <c r="B5" s="7"/>
      <c r="C5" s="21"/>
      <c r="D5" s="21"/>
      <c r="E5" s="31"/>
      <c r="F5" s="31"/>
      <c r="G5" s="31"/>
    </row>
    <row r="6" spans="1:9" ht="15.6" hidden="1" customHeight="1">
      <c r="A6" s="9"/>
      <c r="B6" s="7"/>
      <c r="C6" s="21"/>
      <c r="D6" s="21"/>
      <c r="E6" s="8"/>
      <c r="F6" s="31"/>
      <c r="G6" s="31"/>
    </row>
    <row r="7" spans="1:9" ht="28.8" hidden="1" customHeight="1">
      <c r="A7" s="100" t="s">
        <v>44</v>
      </c>
      <c r="B7" s="100"/>
      <c r="C7" s="100"/>
      <c r="D7" s="100"/>
      <c r="E7" s="100"/>
      <c r="F7" s="32"/>
      <c r="G7" s="32"/>
    </row>
    <row r="8" spans="1:9" ht="19.8" hidden="1" customHeight="1">
      <c r="A8" s="9"/>
      <c r="B8" s="7"/>
      <c r="C8" s="21"/>
      <c r="D8" s="21"/>
      <c r="E8" s="7"/>
      <c r="F8" s="7"/>
      <c r="G8" s="7"/>
    </row>
    <row r="9" spans="1:9" ht="41.4" customHeight="1">
      <c r="A9" s="13" t="s">
        <v>24</v>
      </c>
      <c r="B9" s="33" t="s">
        <v>25</v>
      </c>
      <c r="C9" s="13" t="s">
        <v>26</v>
      </c>
      <c r="D9" s="13" t="s">
        <v>27</v>
      </c>
      <c r="E9" s="33" t="s">
        <v>3</v>
      </c>
      <c r="F9" s="33" t="s">
        <v>28</v>
      </c>
      <c r="G9" s="36"/>
    </row>
    <row r="10" spans="1:9" ht="23.4" customHeight="1">
      <c r="A10" s="14"/>
      <c r="B10" s="13" t="s">
        <v>2</v>
      </c>
      <c r="C10" s="13"/>
      <c r="D10" s="13"/>
      <c r="E10" s="10">
        <f>E11+E12+E13+E14+E15+E16+E17+E18+E19+E20+E21+E22+E23+E24+E25+E26+E27+E28+E29+E30+E31+E32+E33+E34+E35+E36+E37</f>
        <v>13648763</v>
      </c>
      <c r="F10" s="40">
        <f>F11+F12+F13+F14+F15+F16+F17+F18+F19+F20+F21+F22+F23+F24+F25+F26+F27+F28+F29+F30+F31+F32+F34+F35+F36+F37</f>
        <v>12175874.51</v>
      </c>
      <c r="G10" s="37"/>
    </row>
    <row r="11" spans="1:9" ht="69" customHeight="1">
      <c r="A11" s="15">
        <v>1</v>
      </c>
      <c r="B11" s="6" t="s">
        <v>29</v>
      </c>
      <c r="C11" s="14">
        <v>600</v>
      </c>
      <c r="D11" s="14">
        <v>60014</v>
      </c>
      <c r="E11" s="11">
        <v>700000</v>
      </c>
      <c r="F11" s="11">
        <v>697220.56</v>
      </c>
      <c r="G11" s="38"/>
    </row>
    <row r="12" spans="1:9" ht="26.25" customHeight="1">
      <c r="A12" s="15">
        <v>2</v>
      </c>
      <c r="B12" s="6" t="s">
        <v>30</v>
      </c>
      <c r="C12" s="14"/>
      <c r="D12" s="14">
        <v>60016</v>
      </c>
      <c r="E12" s="11">
        <v>616050</v>
      </c>
      <c r="F12" s="11">
        <v>616030.75</v>
      </c>
      <c r="G12" s="38"/>
      <c r="H12" t="s">
        <v>72</v>
      </c>
    </row>
    <row r="13" spans="1:9" ht="31.2" customHeight="1">
      <c r="A13" s="15">
        <v>3</v>
      </c>
      <c r="B13" s="6" t="s">
        <v>31</v>
      </c>
      <c r="C13" s="14"/>
      <c r="D13" s="14">
        <v>60016</v>
      </c>
      <c r="E13" s="11">
        <v>818100</v>
      </c>
      <c r="F13" s="11">
        <v>809095.3</v>
      </c>
      <c r="G13" s="38"/>
    </row>
    <row r="14" spans="1:9" ht="25.95" customHeight="1">
      <c r="A14" s="15">
        <v>4</v>
      </c>
      <c r="B14" s="6" t="s">
        <v>32</v>
      </c>
      <c r="C14" s="14"/>
      <c r="D14" s="14">
        <v>60016</v>
      </c>
      <c r="E14" s="11">
        <v>390000</v>
      </c>
      <c r="F14" s="11">
        <v>14760</v>
      </c>
      <c r="G14" s="38"/>
    </row>
    <row r="15" spans="1:9" ht="28.95" customHeight="1">
      <c r="A15" s="15">
        <v>5</v>
      </c>
      <c r="B15" s="6" t="s">
        <v>33</v>
      </c>
      <c r="C15" s="14"/>
      <c r="D15" s="14">
        <v>60016</v>
      </c>
      <c r="E15" s="11">
        <v>636000</v>
      </c>
      <c r="F15" s="11">
        <v>585341.06999999995</v>
      </c>
      <c r="G15" s="38"/>
    </row>
    <row r="16" spans="1:9" ht="29.4" customHeight="1">
      <c r="A16" s="15">
        <v>6</v>
      </c>
      <c r="B16" s="6" t="s">
        <v>34</v>
      </c>
      <c r="C16" s="14"/>
      <c r="D16" s="14">
        <v>60016</v>
      </c>
      <c r="E16" s="11">
        <v>867000</v>
      </c>
      <c r="F16" s="11">
        <v>844920.78</v>
      </c>
      <c r="G16" s="38"/>
    </row>
    <row r="17" spans="1:7" ht="31.95" customHeight="1">
      <c r="A17" s="15">
        <v>7</v>
      </c>
      <c r="B17" s="6" t="s">
        <v>35</v>
      </c>
      <c r="C17" s="14"/>
      <c r="D17" s="14">
        <v>60016</v>
      </c>
      <c r="E17" s="11">
        <v>450750</v>
      </c>
      <c r="F17" s="11">
        <v>373456.96</v>
      </c>
      <c r="G17" s="38"/>
    </row>
    <row r="18" spans="1:7" ht="33" customHeight="1">
      <c r="A18" s="15">
        <v>8</v>
      </c>
      <c r="B18" s="6" t="s">
        <v>36</v>
      </c>
      <c r="C18" s="14"/>
      <c r="D18" s="14">
        <v>60016</v>
      </c>
      <c r="E18" s="11">
        <v>100000</v>
      </c>
      <c r="F18" s="11">
        <v>99876</v>
      </c>
      <c r="G18" s="38"/>
    </row>
    <row r="19" spans="1:7" ht="28.95" customHeight="1">
      <c r="A19" s="15">
        <v>9</v>
      </c>
      <c r="B19" s="6" t="s">
        <v>37</v>
      </c>
      <c r="C19" s="14"/>
      <c r="D19" s="14">
        <v>60016</v>
      </c>
      <c r="E19" s="11">
        <v>37000</v>
      </c>
      <c r="F19" s="11">
        <v>36000</v>
      </c>
      <c r="G19" s="38"/>
    </row>
    <row r="20" spans="1:7" ht="30" customHeight="1">
      <c r="A20" s="15">
        <v>10</v>
      </c>
      <c r="B20" s="6" t="s">
        <v>38</v>
      </c>
      <c r="C20" s="14"/>
      <c r="D20" s="14">
        <v>60016</v>
      </c>
      <c r="E20" s="11">
        <v>406000</v>
      </c>
      <c r="F20" s="11">
        <v>404082.27</v>
      </c>
      <c r="G20" s="38"/>
    </row>
    <row r="21" spans="1:7" ht="23.25" customHeight="1">
      <c r="A21" s="15">
        <v>11</v>
      </c>
      <c r="B21" s="6" t="s">
        <v>63</v>
      </c>
      <c r="C21" s="24"/>
      <c r="D21" s="24">
        <v>60016</v>
      </c>
      <c r="E21" s="11">
        <v>160000</v>
      </c>
      <c r="F21" s="11">
        <v>156058.94</v>
      </c>
      <c r="G21" s="38"/>
    </row>
    <row r="22" spans="1:7" ht="46.8" customHeight="1">
      <c r="A22" s="15">
        <v>12</v>
      </c>
      <c r="B22" s="6" t="s">
        <v>62</v>
      </c>
      <c r="C22" s="14"/>
      <c r="D22" s="14">
        <v>60016</v>
      </c>
      <c r="E22" s="11">
        <v>28000</v>
      </c>
      <c r="F22" s="11">
        <v>27224.89</v>
      </c>
      <c r="G22" s="38"/>
    </row>
    <row r="23" spans="1:7" ht="70.2" customHeight="1">
      <c r="A23" s="15">
        <v>13</v>
      </c>
      <c r="B23" s="6" t="s">
        <v>39</v>
      </c>
      <c r="C23" s="14">
        <v>700</v>
      </c>
      <c r="D23" s="14">
        <v>70005</v>
      </c>
      <c r="E23" s="12">
        <v>32600</v>
      </c>
      <c r="F23" s="12">
        <v>32595</v>
      </c>
      <c r="G23" s="39"/>
    </row>
    <row r="24" spans="1:7" ht="43.95" customHeight="1">
      <c r="A24" s="15">
        <v>14</v>
      </c>
      <c r="B24" s="6" t="s">
        <v>40</v>
      </c>
      <c r="C24" s="14"/>
      <c r="D24" s="14">
        <v>70005</v>
      </c>
      <c r="E24" s="12">
        <v>39000</v>
      </c>
      <c r="F24" s="12">
        <v>39000</v>
      </c>
      <c r="G24" s="39"/>
    </row>
    <row r="25" spans="1:7" ht="48" customHeight="1">
      <c r="A25" s="15">
        <v>15</v>
      </c>
      <c r="B25" s="16" t="s">
        <v>61</v>
      </c>
      <c r="C25" s="23">
        <v>754</v>
      </c>
      <c r="D25" s="23">
        <v>75412</v>
      </c>
      <c r="E25" s="12">
        <v>70000</v>
      </c>
      <c r="F25" s="12">
        <v>70000</v>
      </c>
      <c r="G25" s="39"/>
    </row>
    <row r="26" spans="1:7" ht="35.25" customHeight="1">
      <c r="A26" s="15">
        <v>16</v>
      </c>
      <c r="B26" s="16" t="s">
        <v>65</v>
      </c>
      <c r="C26" s="25"/>
      <c r="D26" s="25">
        <v>75412</v>
      </c>
      <c r="E26" s="12">
        <v>87300</v>
      </c>
      <c r="F26" s="12">
        <v>81460</v>
      </c>
      <c r="G26" s="39"/>
    </row>
    <row r="27" spans="1:7" ht="30.75" customHeight="1">
      <c r="A27" s="15">
        <v>17</v>
      </c>
      <c r="B27" s="6" t="s">
        <v>41</v>
      </c>
      <c r="C27" s="14"/>
      <c r="D27" s="14">
        <v>75412</v>
      </c>
      <c r="E27" s="12">
        <v>110000</v>
      </c>
      <c r="F27" s="12">
        <v>106176.37</v>
      </c>
      <c r="G27" s="39"/>
    </row>
    <row r="28" spans="1:7" ht="43.95" customHeight="1">
      <c r="A28" s="15">
        <v>18</v>
      </c>
      <c r="B28" s="6" t="s">
        <v>99</v>
      </c>
      <c r="C28" s="14">
        <v>750</v>
      </c>
      <c r="D28" s="14">
        <v>75023</v>
      </c>
      <c r="E28" s="12">
        <v>17060</v>
      </c>
      <c r="F28" s="12">
        <v>17014</v>
      </c>
      <c r="G28" s="39"/>
    </row>
    <row r="29" spans="1:7" ht="28.5" customHeight="1">
      <c r="A29" s="15">
        <v>19</v>
      </c>
      <c r="B29" s="6" t="s">
        <v>66</v>
      </c>
      <c r="C29" s="26"/>
      <c r="D29" s="26">
        <v>75023</v>
      </c>
      <c r="E29" s="12">
        <v>50000</v>
      </c>
      <c r="F29" s="12">
        <v>44282.2</v>
      </c>
      <c r="G29" s="39"/>
    </row>
    <row r="30" spans="1:7" ht="28.5" customHeight="1">
      <c r="A30" s="15">
        <v>20</v>
      </c>
      <c r="B30" s="6" t="s">
        <v>69</v>
      </c>
      <c r="C30" s="28"/>
      <c r="D30" s="28">
        <v>75022</v>
      </c>
      <c r="E30" s="12">
        <v>30000</v>
      </c>
      <c r="F30" s="12">
        <v>24561.87</v>
      </c>
      <c r="G30" s="39"/>
    </row>
    <row r="31" spans="1:7" ht="26.25" customHeight="1">
      <c r="A31" s="15">
        <v>21</v>
      </c>
      <c r="B31" s="6" t="s">
        <v>67</v>
      </c>
      <c r="C31" s="27">
        <v>854</v>
      </c>
      <c r="D31" s="27">
        <v>85403</v>
      </c>
      <c r="E31" s="12">
        <v>35000</v>
      </c>
      <c r="F31" s="12">
        <v>32013.49</v>
      </c>
      <c r="G31" s="39"/>
    </row>
    <row r="32" spans="1:7" ht="52.8">
      <c r="A32" s="15">
        <v>22</v>
      </c>
      <c r="B32" s="6" t="s">
        <v>42</v>
      </c>
      <c r="C32" s="14">
        <v>900</v>
      </c>
      <c r="D32" s="14">
        <v>90005</v>
      </c>
      <c r="E32" s="12">
        <v>7571075</v>
      </c>
      <c r="F32" s="12">
        <v>6823379.5499999998</v>
      </c>
      <c r="G32" s="39"/>
    </row>
    <row r="33" spans="1:7" ht="63.6" customHeight="1">
      <c r="A33" s="15">
        <v>23</v>
      </c>
      <c r="B33" s="6" t="s">
        <v>64</v>
      </c>
      <c r="C33" s="22"/>
      <c r="D33" s="22">
        <v>90015</v>
      </c>
      <c r="E33" s="12">
        <v>80000</v>
      </c>
      <c r="F33" s="12">
        <v>0</v>
      </c>
      <c r="G33" s="39"/>
    </row>
    <row r="34" spans="1:7" ht="49.2" customHeight="1">
      <c r="A34" s="15">
        <v>24</v>
      </c>
      <c r="B34" s="6" t="s">
        <v>59</v>
      </c>
      <c r="C34" s="14"/>
      <c r="D34" s="14">
        <v>90015</v>
      </c>
      <c r="E34" s="12">
        <v>100000</v>
      </c>
      <c r="F34" s="12">
        <v>62370</v>
      </c>
      <c r="G34" s="39"/>
    </row>
    <row r="35" spans="1:7" ht="39.6">
      <c r="A35" s="15">
        <v>25</v>
      </c>
      <c r="B35" s="6" t="s">
        <v>43</v>
      </c>
      <c r="C35" s="14">
        <v>926</v>
      </c>
      <c r="D35" s="14">
        <v>92605</v>
      </c>
      <c r="E35" s="12">
        <v>69628</v>
      </c>
      <c r="F35" s="12">
        <v>69627.899999999994</v>
      </c>
      <c r="G35" s="39"/>
    </row>
    <row r="36" spans="1:7" ht="26.4">
      <c r="A36" s="15">
        <v>26</v>
      </c>
      <c r="B36" s="6" t="s">
        <v>68</v>
      </c>
      <c r="C36" s="27">
        <v>921</v>
      </c>
      <c r="D36" s="27">
        <v>92195</v>
      </c>
      <c r="E36" s="12">
        <v>60500</v>
      </c>
      <c r="F36" s="12">
        <v>60099</v>
      </c>
      <c r="G36" s="39"/>
    </row>
    <row r="37" spans="1:7" ht="32.25" customHeight="1">
      <c r="A37" s="15">
        <v>27</v>
      </c>
      <c r="B37" s="6" t="s">
        <v>60</v>
      </c>
      <c r="C37" s="14"/>
      <c r="D37" s="14">
        <v>92109</v>
      </c>
      <c r="E37" s="12">
        <v>87700</v>
      </c>
      <c r="F37" s="12">
        <v>49227.61</v>
      </c>
      <c r="G37" s="39"/>
    </row>
    <row r="38" spans="1:7" ht="18" customHeight="1">
      <c r="A38" s="9"/>
      <c r="B38" s="7"/>
      <c r="C38" s="21"/>
      <c r="D38" s="21"/>
      <c r="E38" s="31"/>
      <c r="F38" s="31"/>
      <c r="G38" s="31"/>
    </row>
    <row r="39" spans="1:7" ht="16.95" customHeight="1">
      <c r="B39" s="7"/>
      <c r="E39" s="31"/>
    </row>
  </sheetData>
  <mergeCells count="3">
    <mergeCell ref="A7:E7"/>
    <mergeCell ref="A3:F3"/>
    <mergeCell ref="A2:F2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8"/>
  <sheetViews>
    <sheetView tabSelected="1" topLeftCell="A2" zoomScaleNormal="100" workbookViewId="0">
      <selection activeCell="F13" sqref="F13"/>
    </sheetView>
  </sheetViews>
  <sheetFormatPr defaultRowHeight="13.8"/>
  <cols>
    <col min="1" max="1" width="5" customWidth="1"/>
    <col min="2" max="2" width="6.3984375" customWidth="1"/>
    <col min="3" max="3" width="18.09765625" customWidth="1"/>
    <col min="4" max="4" width="6.8984375" customWidth="1"/>
    <col min="5" max="5" width="6.296875" customWidth="1"/>
    <col min="6" max="6" width="12.5" customWidth="1"/>
    <col min="7" max="7" width="12.09765625" customWidth="1"/>
    <col min="8" max="8" width="12" customWidth="1"/>
    <col min="9" max="9" width="7.3984375" customWidth="1"/>
    <col min="10" max="10" width="8.8984375" customWidth="1"/>
  </cols>
  <sheetData>
    <row r="1" spans="1:13">
      <c r="F1" s="104"/>
      <c r="G1" s="104"/>
      <c r="H1" s="104"/>
    </row>
    <row r="2" spans="1:13">
      <c r="F2" s="104"/>
      <c r="G2" s="104"/>
      <c r="H2" s="104"/>
    </row>
    <row r="3" spans="1:13">
      <c r="F3" s="104"/>
      <c r="G3" s="104"/>
      <c r="H3" s="104"/>
      <c r="I3" s="1"/>
    </row>
    <row r="4" spans="1:13" ht="16.2" customHeight="1">
      <c r="F4" s="104"/>
      <c r="G4" s="104"/>
      <c r="H4" s="104"/>
    </row>
    <row r="5" spans="1:13" ht="20.399999999999999" customHeight="1"/>
    <row r="6" spans="1:13" ht="25.95" customHeight="1">
      <c r="A6" s="102" t="s">
        <v>86</v>
      </c>
      <c r="B6" s="102"/>
      <c r="C6" s="102"/>
      <c r="D6" s="102"/>
      <c r="E6" s="102"/>
      <c r="F6" s="102"/>
      <c r="G6" s="102"/>
      <c r="H6" s="102"/>
    </row>
    <row r="7" spans="1:13" ht="27.6" customHeight="1">
      <c r="A7" s="102" t="s">
        <v>87</v>
      </c>
      <c r="B7" s="102"/>
      <c r="C7" s="102"/>
      <c r="D7" s="102"/>
      <c r="E7" s="102"/>
      <c r="F7" s="102"/>
      <c r="G7" s="102"/>
      <c r="H7" s="102"/>
    </row>
    <row r="8" spans="1:13" ht="27.6" customHeight="1">
      <c r="A8" s="102" t="s">
        <v>88</v>
      </c>
      <c r="B8" s="102"/>
      <c r="C8" s="102"/>
      <c r="D8" s="102"/>
      <c r="E8" s="102"/>
      <c r="F8" s="102"/>
      <c r="G8" s="102"/>
      <c r="H8" s="102"/>
    </row>
    <row r="9" spans="1:13" ht="27" customHeight="1"/>
    <row r="10" spans="1:13" ht="46.2">
      <c r="A10" s="70" t="s">
        <v>45</v>
      </c>
      <c r="B10" s="70" t="s">
        <v>46</v>
      </c>
      <c r="C10" s="70" t="s">
        <v>47</v>
      </c>
      <c r="D10" s="70" t="s">
        <v>48</v>
      </c>
      <c r="E10" s="71" t="s">
        <v>89</v>
      </c>
      <c r="F10" s="71" t="s">
        <v>90</v>
      </c>
      <c r="G10" s="71" t="s">
        <v>91</v>
      </c>
      <c r="H10" s="70" t="s">
        <v>92</v>
      </c>
      <c r="I10" s="72" t="s">
        <v>93</v>
      </c>
      <c r="J10" s="73" t="s">
        <v>5</v>
      </c>
      <c r="K10" s="48"/>
    </row>
    <row r="11" spans="1:13">
      <c r="A11" s="41">
        <v>1</v>
      </c>
      <c r="B11" s="41">
        <v>2</v>
      </c>
      <c r="C11" s="41">
        <v>3</v>
      </c>
      <c r="D11" s="41">
        <v>4</v>
      </c>
      <c r="E11" s="41">
        <v>5</v>
      </c>
      <c r="F11" s="41">
        <v>6</v>
      </c>
      <c r="G11" s="41">
        <v>7</v>
      </c>
      <c r="H11" s="41">
        <v>8</v>
      </c>
      <c r="I11" s="42">
        <v>9</v>
      </c>
      <c r="J11" s="42">
        <v>10</v>
      </c>
      <c r="K11" s="48"/>
    </row>
    <row r="12" spans="1:13" ht="26.4" customHeight="1">
      <c r="A12" s="74"/>
      <c r="B12" s="74"/>
      <c r="C12" s="74" t="s">
        <v>2</v>
      </c>
      <c r="D12" s="74"/>
      <c r="E12" s="74"/>
      <c r="F12" s="75">
        <f>F13+F14+F15</f>
        <v>7674303</v>
      </c>
      <c r="G12" s="75">
        <f>G13+G14+G15</f>
        <v>6912310.4399999995</v>
      </c>
      <c r="H12" s="75">
        <f>H13+H14+H15</f>
        <v>6912310.4399999995</v>
      </c>
      <c r="I12" s="114">
        <v>0.90069999999999995</v>
      </c>
      <c r="J12" s="76"/>
      <c r="K12" s="48"/>
    </row>
    <row r="13" spans="1:13" ht="97.8" customHeight="1">
      <c r="A13" s="107">
        <v>720</v>
      </c>
      <c r="B13" s="107">
        <v>72095</v>
      </c>
      <c r="C13" s="109" t="s">
        <v>105</v>
      </c>
      <c r="D13" s="108" t="s">
        <v>106</v>
      </c>
      <c r="E13" s="110" t="s">
        <v>108</v>
      </c>
      <c r="F13" s="111">
        <v>33600</v>
      </c>
      <c r="G13" s="111">
        <v>19302.990000000002</v>
      </c>
      <c r="H13" s="112">
        <v>19302.990000000002</v>
      </c>
      <c r="I13" s="113">
        <v>57.45</v>
      </c>
      <c r="J13" s="109" t="s">
        <v>107</v>
      </c>
      <c r="K13" s="48"/>
    </row>
    <row r="14" spans="1:13" ht="72">
      <c r="A14" s="77">
        <v>926</v>
      </c>
      <c r="B14" s="77">
        <v>92605</v>
      </c>
      <c r="C14" s="78" t="s">
        <v>49</v>
      </c>
      <c r="D14" s="79" t="s">
        <v>50</v>
      </c>
      <c r="E14" s="77">
        <v>2018</v>
      </c>
      <c r="F14" s="80">
        <v>69628</v>
      </c>
      <c r="G14" s="80">
        <v>69627.899999999994</v>
      </c>
      <c r="H14" s="80">
        <v>69627.899999999994</v>
      </c>
      <c r="I14" s="81">
        <v>1</v>
      </c>
      <c r="J14" s="82" t="s">
        <v>104</v>
      </c>
      <c r="K14" s="83"/>
      <c r="L14" s="59"/>
      <c r="M14" s="59"/>
    </row>
    <row r="15" spans="1:13" ht="84">
      <c r="A15" s="77">
        <v>900</v>
      </c>
      <c r="B15" s="77">
        <v>90005</v>
      </c>
      <c r="C15" s="78" t="s">
        <v>42</v>
      </c>
      <c r="D15" s="79" t="s">
        <v>50</v>
      </c>
      <c r="E15" s="77">
        <v>2018</v>
      </c>
      <c r="F15" s="80">
        <v>7571075</v>
      </c>
      <c r="G15" s="80">
        <v>6823379.5499999998</v>
      </c>
      <c r="H15" s="80">
        <v>6823379.5499999998</v>
      </c>
      <c r="I15" s="84">
        <v>0.9012</v>
      </c>
      <c r="J15" s="79" t="s">
        <v>104</v>
      </c>
      <c r="K15" s="85"/>
      <c r="L15" s="60"/>
      <c r="M15" s="60"/>
    </row>
    <row r="17" spans="6:8">
      <c r="F17" s="103"/>
      <c r="G17" s="103"/>
      <c r="H17" s="103"/>
    </row>
    <row r="18" spans="6:8">
      <c r="F18" s="103"/>
      <c r="G18" s="103"/>
      <c r="H18" s="103"/>
    </row>
  </sheetData>
  <mergeCells count="9">
    <mergeCell ref="F17:H17"/>
    <mergeCell ref="F18:H18"/>
    <mergeCell ref="A7:H7"/>
    <mergeCell ref="A6:H6"/>
    <mergeCell ref="F1:H1"/>
    <mergeCell ref="F2:H2"/>
    <mergeCell ref="F3:H3"/>
    <mergeCell ref="F4:H4"/>
    <mergeCell ref="A8:H8"/>
  </mergeCells>
  <pageMargins left="0.7" right="0.7" top="0.75" bottom="0.75" header="0.3" footer="0.3"/>
  <pageSetup paperSize="9" scale="78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20"/>
  <sheetViews>
    <sheetView topLeftCell="A7" workbookViewId="0">
      <selection activeCell="E14" sqref="E14"/>
    </sheetView>
  </sheetViews>
  <sheetFormatPr defaultRowHeight="13.8"/>
  <cols>
    <col min="1" max="1" width="3.5" customWidth="1"/>
    <col min="2" max="2" width="4.796875" customWidth="1"/>
    <col min="3" max="3" width="6.69921875" customWidth="1"/>
    <col min="4" max="4" width="16" customWidth="1"/>
    <col min="5" max="5" width="12.5" customWidth="1"/>
    <col min="6" max="6" width="11.69921875" customWidth="1"/>
    <col min="7" max="7" width="11.796875" customWidth="1"/>
    <col min="8" max="8" width="11.69921875" customWidth="1"/>
  </cols>
  <sheetData>
    <row r="2" spans="1:8" ht="16.95" customHeight="1">
      <c r="A2" s="7"/>
      <c r="B2" s="7"/>
      <c r="C2" s="7"/>
      <c r="D2" s="7"/>
      <c r="E2" s="104"/>
      <c r="F2" s="104"/>
      <c r="G2" s="104"/>
    </row>
    <row r="3" spans="1:8" ht="17.399999999999999" customHeight="1">
      <c r="A3" s="7"/>
      <c r="B3" s="7"/>
      <c r="C3" s="7"/>
      <c r="D3" s="7"/>
      <c r="E3" s="104"/>
      <c r="F3" s="104"/>
      <c r="G3" s="104"/>
    </row>
    <row r="4" spans="1:8" ht="16.2" customHeight="1">
      <c r="A4" s="7"/>
      <c r="B4" s="7"/>
      <c r="C4" s="7"/>
      <c r="D4" s="7"/>
      <c r="E4" s="104"/>
      <c r="F4" s="104"/>
      <c r="G4" s="104"/>
    </row>
    <row r="5" spans="1:8" ht="19.2" customHeight="1">
      <c r="A5" s="7"/>
      <c r="B5" s="7"/>
      <c r="C5" s="7"/>
      <c r="D5" s="7"/>
      <c r="E5" s="104"/>
      <c r="F5" s="104"/>
      <c r="G5" s="104"/>
    </row>
    <row r="6" spans="1:8" ht="32.4" customHeight="1">
      <c r="A6" s="7"/>
      <c r="B6" s="7"/>
      <c r="C6" s="7"/>
      <c r="D6" s="7"/>
      <c r="E6" s="7"/>
      <c r="F6" s="7"/>
      <c r="G6" s="7"/>
    </row>
    <row r="7" spans="1:8" ht="19.2" customHeight="1">
      <c r="A7" s="106" t="s">
        <v>98</v>
      </c>
      <c r="B7" s="106"/>
      <c r="C7" s="106"/>
      <c r="D7" s="106"/>
      <c r="E7" s="106"/>
      <c r="F7" s="106"/>
      <c r="G7" s="106"/>
      <c r="H7" s="106"/>
    </row>
    <row r="8" spans="1:8" ht="19.2" customHeight="1">
      <c r="A8" s="106" t="s">
        <v>56</v>
      </c>
      <c r="B8" s="106"/>
      <c r="C8" s="106"/>
      <c r="D8" s="106"/>
      <c r="E8" s="106"/>
      <c r="F8" s="106"/>
      <c r="G8" s="106"/>
      <c r="H8" s="106"/>
    </row>
    <row r="9" spans="1:8" ht="19.2" customHeight="1">
      <c r="A9" s="106" t="s">
        <v>57</v>
      </c>
      <c r="B9" s="106"/>
      <c r="C9" s="106"/>
      <c r="D9" s="106"/>
      <c r="E9" s="106"/>
      <c r="F9" s="106"/>
      <c r="G9" s="106"/>
      <c r="H9" s="106"/>
    </row>
    <row r="10" spans="1:8" ht="19.2" customHeight="1">
      <c r="A10" s="106" t="s">
        <v>88</v>
      </c>
      <c r="B10" s="106"/>
      <c r="C10" s="106"/>
      <c r="D10" s="106"/>
      <c r="E10" s="106"/>
      <c r="F10" s="106"/>
      <c r="G10" s="106"/>
      <c r="H10" s="106"/>
    </row>
    <row r="11" spans="1:8" ht="21.6" customHeight="1">
      <c r="A11" s="86"/>
      <c r="B11" s="86"/>
      <c r="C11" s="86"/>
      <c r="D11" s="86"/>
      <c r="E11" s="86"/>
      <c r="F11" s="86"/>
      <c r="G11" s="86"/>
      <c r="H11" s="29"/>
    </row>
    <row r="12" spans="1:8" ht="49.2" customHeight="1">
      <c r="A12" s="87" t="s">
        <v>4</v>
      </c>
      <c r="B12" s="49" t="s">
        <v>6</v>
      </c>
      <c r="C12" s="49" t="s">
        <v>7</v>
      </c>
      <c r="D12" s="49" t="s">
        <v>51</v>
      </c>
      <c r="E12" s="50" t="s">
        <v>94</v>
      </c>
      <c r="F12" s="50" t="s">
        <v>95</v>
      </c>
      <c r="G12" s="50" t="s">
        <v>96</v>
      </c>
      <c r="H12" s="51" t="s">
        <v>97</v>
      </c>
    </row>
    <row r="13" spans="1:8" ht="44.4" customHeight="1">
      <c r="A13" s="52">
        <v>1</v>
      </c>
      <c r="B13" s="52">
        <v>801</v>
      </c>
      <c r="C13" s="52">
        <v>80110</v>
      </c>
      <c r="D13" s="18" t="s">
        <v>52</v>
      </c>
      <c r="E13" s="53">
        <v>70000</v>
      </c>
      <c r="F13" s="53">
        <v>60622.8</v>
      </c>
      <c r="G13" s="53">
        <v>70000</v>
      </c>
      <c r="H13" s="58">
        <v>60622.8</v>
      </c>
    </row>
    <row r="14" spans="1:8" ht="44.4" customHeight="1">
      <c r="A14" s="52">
        <v>2</v>
      </c>
      <c r="B14" s="52">
        <v>801</v>
      </c>
      <c r="C14" s="52">
        <v>80101</v>
      </c>
      <c r="D14" s="18" t="s">
        <v>53</v>
      </c>
      <c r="E14" s="54">
        <v>50000</v>
      </c>
      <c r="F14" s="54">
        <v>26102.400000000001</v>
      </c>
      <c r="G14" s="53">
        <v>50000</v>
      </c>
      <c r="H14" s="58">
        <v>26102.400000000001</v>
      </c>
    </row>
    <row r="15" spans="1:8" ht="36.6" customHeight="1">
      <c r="A15" s="52">
        <v>3</v>
      </c>
      <c r="B15" s="52">
        <v>801</v>
      </c>
      <c r="C15" s="52">
        <v>80101</v>
      </c>
      <c r="D15" s="18" t="s">
        <v>54</v>
      </c>
      <c r="E15" s="53">
        <v>220000</v>
      </c>
      <c r="F15" s="53">
        <v>179140.41</v>
      </c>
      <c r="G15" s="53">
        <v>220000</v>
      </c>
      <c r="H15" s="58">
        <v>179140.41</v>
      </c>
    </row>
    <row r="16" spans="1:8" ht="67.8" customHeight="1">
      <c r="A16" s="52">
        <v>4</v>
      </c>
      <c r="B16" s="52">
        <v>854</v>
      </c>
      <c r="C16" s="52">
        <v>85403</v>
      </c>
      <c r="D16" s="18" t="s">
        <v>55</v>
      </c>
      <c r="E16" s="53">
        <v>60000</v>
      </c>
      <c r="F16" s="53">
        <v>55494</v>
      </c>
      <c r="G16" s="53">
        <v>60000</v>
      </c>
      <c r="H16" s="57">
        <v>55494</v>
      </c>
    </row>
    <row r="17" spans="1:8" ht="22.2" customHeight="1">
      <c r="A17" s="69"/>
      <c r="B17" s="55"/>
      <c r="C17" s="55"/>
      <c r="D17" s="20" t="s">
        <v>2</v>
      </c>
      <c r="E17" s="56">
        <f>SUM(E13:E16)</f>
        <v>400000</v>
      </c>
      <c r="F17" s="56">
        <f>SUM(F13:F16)</f>
        <v>321359.61</v>
      </c>
      <c r="G17" s="56">
        <f>SUM(G13:G16)</f>
        <v>400000</v>
      </c>
      <c r="H17" s="56">
        <f>SUM(H13:H16)</f>
        <v>321359.61</v>
      </c>
    </row>
    <row r="18" spans="1:8" ht="25.95" customHeight="1">
      <c r="A18" s="7"/>
      <c r="B18" s="7"/>
      <c r="C18" s="7"/>
      <c r="D18" s="7"/>
      <c r="E18" s="7"/>
      <c r="F18" s="7"/>
      <c r="G18" s="7"/>
    </row>
    <row r="19" spans="1:8" ht="18" customHeight="1">
      <c r="A19" s="7"/>
      <c r="B19" s="7"/>
      <c r="C19" s="7"/>
      <c r="D19" s="19"/>
      <c r="E19" s="105"/>
      <c r="F19" s="105"/>
      <c r="G19" s="105"/>
    </row>
    <row r="20" spans="1:8" ht="18" customHeight="1">
      <c r="A20" s="7"/>
      <c r="B20" s="7"/>
      <c r="C20" s="7"/>
      <c r="D20" s="7"/>
      <c r="E20" s="105"/>
      <c r="F20" s="105"/>
      <c r="G20" s="105"/>
    </row>
  </sheetData>
  <mergeCells count="10">
    <mergeCell ref="E20:G20"/>
    <mergeCell ref="E2:G2"/>
    <mergeCell ref="E3:G3"/>
    <mergeCell ref="E4:G4"/>
    <mergeCell ref="E5:G5"/>
    <mergeCell ref="E19:G19"/>
    <mergeCell ref="A7:H7"/>
    <mergeCell ref="A8:H8"/>
    <mergeCell ref="A9:H9"/>
    <mergeCell ref="A10:H1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zał. 3 Plan przych i rozch</vt:lpstr>
      <vt:lpstr>zał. 4 plan dotacji</vt:lpstr>
      <vt:lpstr>zał. 5 plan nakł. inw.</vt:lpstr>
      <vt:lpstr>zał. nr 6</vt:lpstr>
      <vt:lpstr>zał. nr 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Gawryluk</dc:creator>
  <cp:lastModifiedBy>Danuta</cp:lastModifiedBy>
  <cp:lastPrinted>2019-03-25T09:43:15Z</cp:lastPrinted>
  <dcterms:created xsi:type="dcterms:W3CDTF">2018-03-14T12:23:31Z</dcterms:created>
  <dcterms:modified xsi:type="dcterms:W3CDTF">2019-04-02T08:47:17Z</dcterms:modified>
</cp:coreProperties>
</file>