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\Desktop\OPIS 2017\"/>
    </mc:Choice>
  </mc:AlternateContent>
  <bookViews>
    <workbookView xWindow="0" yWindow="60" windowWidth="19140" windowHeight="11760"/>
  </bookViews>
  <sheets>
    <sheet name="Arkusz1" sheetId="1" r:id="rId1"/>
    <sheet name="Arkusz2" sheetId="2" r:id="rId2"/>
    <sheet name="Arkusz3" sheetId="3" r:id="rId3"/>
    <sheet name="Arkusz4" sheetId="4" r:id="rId4"/>
  </sheets>
  <calcPr calcId="152511"/>
</workbook>
</file>

<file path=xl/calcChain.xml><?xml version="1.0" encoding="utf-8"?>
<calcChain xmlns="http://schemas.openxmlformats.org/spreadsheetml/2006/main">
  <c r="G32" i="1" l="1"/>
  <c r="G26" i="1"/>
  <c r="H23" i="1"/>
  <c r="G17" i="1" l="1"/>
  <c r="F17" i="1"/>
  <c r="H16" i="1"/>
  <c r="G28" i="1" l="1"/>
  <c r="F28" i="1"/>
  <c r="H27" i="1"/>
  <c r="H28" i="1" s="1"/>
  <c r="H29" i="1" l="1"/>
  <c r="H7" i="1" l="1"/>
  <c r="L4" i="2" l="1"/>
  <c r="L5" i="2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3" i="2"/>
  <c r="J28" i="2"/>
  <c r="K28" i="2"/>
  <c r="H15" i="1" l="1"/>
  <c r="H18" i="1"/>
  <c r="G9" i="1"/>
  <c r="H4" i="1"/>
  <c r="H5" i="1"/>
  <c r="G6" i="1"/>
  <c r="G22" i="1" l="1"/>
  <c r="F22" i="1"/>
  <c r="F20" i="1"/>
  <c r="F32" i="1"/>
  <c r="F26" i="1"/>
  <c r="G20" i="1"/>
  <c r="F9" i="1"/>
  <c r="H17" i="1" l="1"/>
  <c r="H30" i="1"/>
  <c r="H31" i="1"/>
  <c r="G14" i="1"/>
  <c r="H12" i="1"/>
  <c r="F14" i="1"/>
  <c r="H13" i="1"/>
  <c r="H32" i="1" l="1"/>
  <c r="H19" i="1"/>
  <c r="H21" i="1"/>
  <c r="H22" i="1"/>
  <c r="H24" i="1"/>
  <c r="H25" i="1"/>
  <c r="H8" i="1"/>
  <c r="H10" i="1"/>
  <c r="G11" i="1"/>
  <c r="F11" i="1"/>
  <c r="F6" i="1"/>
  <c r="H9" i="1"/>
  <c r="G33" i="1" l="1"/>
  <c r="F33" i="1"/>
  <c r="H20" i="1"/>
  <c r="H26" i="1"/>
  <c r="H11" i="1"/>
  <c r="H14" i="1"/>
  <c r="H6" i="1"/>
  <c r="H33" i="1" l="1"/>
</calcChain>
</file>

<file path=xl/sharedStrings.xml><?xml version="1.0" encoding="utf-8"?>
<sst xmlns="http://schemas.openxmlformats.org/spreadsheetml/2006/main" count="58" uniqueCount="58">
  <si>
    <t>Lp.</t>
  </si>
  <si>
    <t>Dział</t>
  </si>
  <si>
    <t>Rozdział</t>
  </si>
  <si>
    <t xml:space="preserve">Nazwa zadania </t>
  </si>
  <si>
    <t xml:space="preserve">Wykonanie </t>
  </si>
  <si>
    <t>%</t>
  </si>
  <si>
    <t>1.</t>
  </si>
  <si>
    <t>2.</t>
  </si>
  <si>
    <t>3.</t>
  </si>
  <si>
    <t xml:space="preserve">Przebudowa nawierzchni drogi dojazdowej i parkingów wraz z modernizacją infrastruktury wewnętrznej przy ul. Piastowskiej 69 w Piławie Górnej </t>
  </si>
  <si>
    <t>4.</t>
  </si>
  <si>
    <t>5.</t>
  </si>
  <si>
    <t>RAZEM DZIAŁ 600</t>
  </si>
  <si>
    <t>6.</t>
  </si>
  <si>
    <t>7.</t>
  </si>
  <si>
    <t>Modernizacje oraz remonty mieszkaniowego zasobu komunalnego oraz udział Gminy w remontach wspólnot mieszkaniowych</t>
  </si>
  <si>
    <t>8.</t>
  </si>
  <si>
    <t>Rewitalizacja budynku przy Placu Piastów Śląskich 4</t>
  </si>
  <si>
    <t>RAZEM DZIAŁ 700</t>
  </si>
  <si>
    <t>9.</t>
  </si>
  <si>
    <t>Opracowanie dokumentacji projektowej na powiększenie Cmentarza Komunalnego w Piławie Górnej</t>
  </si>
  <si>
    <t>RAZEM DZIAŁ 710</t>
  </si>
  <si>
    <t>10.</t>
  </si>
  <si>
    <t>Zakup sprzętu komputerowego wraz z oprogramowaniem</t>
  </si>
  <si>
    <t>RAZEM DZIAŁ 750</t>
  </si>
  <si>
    <t>11.</t>
  </si>
  <si>
    <t>RAZEM DZIAŁ 801</t>
  </si>
  <si>
    <t>12.</t>
  </si>
  <si>
    <t>RAZEM DZIAŁ 852</t>
  </si>
  <si>
    <t>13.</t>
  </si>
  <si>
    <t>14.</t>
  </si>
  <si>
    <t>15.</t>
  </si>
  <si>
    <t>RAZEM DZIAŁ 900</t>
  </si>
  <si>
    <t>Budowa hali sportowej przy Szkole Podstawowej w Piławie Górnej</t>
  </si>
  <si>
    <t>17.</t>
  </si>
  <si>
    <t>RAZEM DZIAŁ 926</t>
  </si>
  <si>
    <t>OGÓŁEM:</t>
  </si>
  <si>
    <t>§</t>
  </si>
  <si>
    <t>18.</t>
  </si>
  <si>
    <t>19.</t>
  </si>
  <si>
    <t>Informatyzacja sali posiedzeń w budynku Urzędu Miasta w Piławie Górnej</t>
  </si>
  <si>
    <t xml:space="preserve">Zakup pojazdu osobowego oznakowanego do zadań służb specjalnych </t>
  </si>
  <si>
    <t>RAZEM DZIAŁ 754</t>
  </si>
  <si>
    <t xml:space="preserve">Modernizacja instalacji elektrycznej i strukturalnej LAN oraz sanitariatów w budynku B Szkoły Podstawowej w Piławie Górnej </t>
  </si>
  <si>
    <t>Instalacja urządzeń systemu CCTV z systemem sygnalizacji włamania w Przedszkolu Publicznym w Piławie Górnej</t>
  </si>
  <si>
    <t>Utworzenie oraz wyposażenie klubu "Senior+"</t>
  </si>
  <si>
    <t>Budowa przyłączy kanalizacji sanitarnej w Piławie Górnej</t>
  </si>
  <si>
    <t xml:space="preserve">Budowa sieci kanalizacji sanitarnej w Piławie Górnej </t>
  </si>
  <si>
    <t>Utworzenie boiska sportowo-rekreacyjnego w Piławie Górnej</t>
  </si>
  <si>
    <t>Doposażenie Kompleksu Boisk Sportowych ORLIK w Piławie Górnej</t>
  </si>
  <si>
    <t>Przebudowa wewnętrznych dróg gminnych</t>
  </si>
  <si>
    <t>RAZEM DZIAŁ 921</t>
  </si>
  <si>
    <t xml:space="preserve">Plan 31.12.2017 </t>
  </si>
  <si>
    <t xml:space="preserve">                    PLAN I WYKONANIE WYDATKÓW MAJĄTKOWYCH ZA  2017 ROK</t>
  </si>
  <si>
    <t>16.</t>
  </si>
  <si>
    <t>Wymiana bram wjazdowych do remizy i świetlicy Ochotniczej Straży Pożarnej w Piławie Górnej</t>
  </si>
  <si>
    <t>Zakup i dostawa iluminacji-dekoracji świątecznej</t>
  </si>
  <si>
    <t>Dofinansowanie projektu pn.:"Kultura-historią dla przyszłych pokoleń"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</si>
</sst>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5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0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3" xfId="0" applyBorder="1"/>
    <xf numFmtId="4" fontId="0" fillId="0" borderId="0" xfId="0" applyNumberFormat="1"/>
    <xf numFmtId="4" fontId="13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tabSelected="1" view="pageLayout" topLeftCell="A8" zoomScale="120" zoomScaleNormal="100" zoomScalePageLayoutView="120" workbookViewId="0">
      <selection activeCell="E27" sqref="E27"/>
    </sheetView>
  </sheetViews>
  <sheetFormatPr defaultRowHeight="14.25"/>
  <cols>
    <col min="1" max="1" width="3.875" customWidth="1"/>
    <col min="2" max="2" width="4.75" customWidth="1"/>
    <col min="3" max="3" width="6.625" customWidth="1"/>
    <col min="4" max="4" width="5.125" customWidth="1"/>
    <col min="5" max="5" width="39.625" customWidth="1"/>
    <col min="6" max="6" width="10.25" customWidth="1"/>
    <col min="7" max="7" width="10" customWidth="1"/>
    <col min="8" max="8" width="6.5" customWidth="1"/>
    <col min="9" max="9" width="1.75" hidden="1" customWidth="1"/>
    <col min="42" max="42" width="2.875" customWidth="1"/>
    <col min="43" max="47" width="9" hidden="1" customWidth="1"/>
    <col min="48" max="48" width="4" customWidth="1"/>
    <col min="49" max="51" width="9" hidden="1" customWidth="1"/>
  </cols>
  <sheetData>
    <row r="1" spans="1:9" ht="15.75" customHeight="1">
      <c r="A1" s="38" t="s">
        <v>53</v>
      </c>
      <c r="B1" s="38"/>
      <c r="C1" s="38"/>
      <c r="D1" s="38"/>
      <c r="E1" s="38"/>
      <c r="F1" s="38"/>
      <c r="G1" s="38"/>
      <c r="H1" s="1"/>
    </row>
    <row r="2" spans="1:9" ht="6.75" customHeight="1">
      <c r="A2" s="1"/>
      <c r="B2" s="1"/>
      <c r="C2" s="1"/>
      <c r="D2" s="1"/>
      <c r="E2" s="1"/>
      <c r="F2" s="1"/>
      <c r="G2" s="1"/>
      <c r="H2" s="1"/>
    </row>
    <row r="3" spans="1:9" ht="25.5" customHeight="1">
      <c r="A3" s="4" t="s">
        <v>0</v>
      </c>
      <c r="B3" s="4" t="s">
        <v>1</v>
      </c>
      <c r="C3" s="9" t="s">
        <v>2</v>
      </c>
      <c r="D3" s="5" t="s">
        <v>37</v>
      </c>
      <c r="E3" s="4" t="s">
        <v>3</v>
      </c>
      <c r="F3" s="10" t="s">
        <v>52</v>
      </c>
      <c r="G3" s="4" t="s">
        <v>4</v>
      </c>
      <c r="H3" s="4" t="s">
        <v>5</v>
      </c>
      <c r="I3" s="2"/>
    </row>
    <row r="4" spans="1:9" ht="18.75" customHeight="1">
      <c r="A4" s="6" t="s">
        <v>6</v>
      </c>
      <c r="B4" s="6">
        <v>600</v>
      </c>
      <c r="C4" s="6">
        <v>60017</v>
      </c>
      <c r="D4" s="6">
        <v>6050</v>
      </c>
      <c r="E4" s="18" t="s">
        <v>50</v>
      </c>
      <c r="F4" s="7">
        <v>16200</v>
      </c>
      <c r="G4" s="7">
        <v>16109.57</v>
      </c>
      <c r="H4" s="21">
        <f t="shared" ref="H4:H33" si="0">G4/F4*100</f>
        <v>99.441790123456784</v>
      </c>
      <c r="I4" s="2"/>
    </row>
    <row r="5" spans="1:9" ht="39.75" customHeight="1">
      <c r="A5" s="6" t="s">
        <v>7</v>
      </c>
      <c r="B5" s="6">
        <v>600</v>
      </c>
      <c r="C5" s="6">
        <v>60017</v>
      </c>
      <c r="D5" s="6">
        <v>6050</v>
      </c>
      <c r="E5" s="11" t="s">
        <v>9</v>
      </c>
      <c r="F5" s="7">
        <v>70000</v>
      </c>
      <c r="G5" s="7">
        <v>68500</v>
      </c>
      <c r="H5" s="21">
        <f t="shared" si="0"/>
        <v>97.857142857142847</v>
      </c>
      <c r="I5" s="2"/>
    </row>
    <row r="6" spans="1:9" ht="15">
      <c r="A6" s="39"/>
      <c r="B6" s="40"/>
      <c r="C6" s="40"/>
      <c r="D6" s="41"/>
      <c r="E6" s="19" t="s">
        <v>12</v>
      </c>
      <c r="F6" s="17">
        <f>SUM(F4:F5)</f>
        <v>86200</v>
      </c>
      <c r="G6" s="17">
        <f>SUM(G4:G5)</f>
        <v>84609.57</v>
      </c>
      <c r="H6" s="17">
        <f t="shared" si="0"/>
        <v>98.154953596287712</v>
      </c>
      <c r="I6" s="2"/>
    </row>
    <row r="7" spans="1:9" ht="30" customHeight="1">
      <c r="A7" s="6" t="s">
        <v>8</v>
      </c>
      <c r="B7" s="6">
        <v>700</v>
      </c>
      <c r="C7" s="6">
        <v>70004</v>
      </c>
      <c r="D7" s="6">
        <v>6050</v>
      </c>
      <c r="E7" s="11" t="s">
        <v>15</v>
      </c>
      <c r="F7" s="7">
        <v>102000</v>
      </c>
      <c r="G7" s="22">
        <v>96769.75</v>
      </c>
      <c r="H7" s="21">
        <f t="shared" si="0"/>
        <v>94.87230392156863</v>
      </c>
      <c r="I7" s="2"/>
    </row>
    <row r="8" spans="1:9" ht="22.5" customHeight="1">
      <c r="A8" s="6" t="s">
        <v>10</v>
      </c>
      <c r="B8" s="6">
        <v>700</v>
      </c>
      <c r="C8" s="6">
        <v>70005</v>
      </c>
      <c r="D8" s="6">
        <v>6050</v>
      </c>
      <c r="E8" s="11" t="s">
        <v>17</v>
      </c>
      <c r="F8" s="7">
        <v>470000</v>
      </c>
      <c r="G8" s="7">
        <v>6014.7</v>
      </c>
      <c r="H8" s="7">
        <f t="shared" si="0"/>
        <v>1.2797234042553192</v>
      </c>
      <c r="I8" s="2"/>
    </row>
    <row r="9" spans="1:9" ht="15">
      <c r="A9" s="39"/>
      <c r="B9" s="40"/>
      <c r="C9" s="40"/>
      <c r="D9" s="41"/>
      <c r="E9" s="12" t="s">
        <v>18</v>
      </c>
      <c r="F9" s="8">
        <f>SUM(F7:F8)</f>
        <v>572000</v>
      </c>
      <c r="G9" s="8">
        <f>SUM(G7:G8)</f>
        <v>102784.45</v>
      </c>
      <c r="H9" s="8">
        <f t="shared" si="0"/>
        <v>17.969309440559439</v>
      </c>
      <c r="I9" s="2"/>
    </row>
    <row r="10" spans="1:9" ht="30.75" customHeight="1">
      <c r="A10" s="6" t="s">
        <v>11</v>
      </c>
      <c r="B10" s="6">
        <v>710</v>
      </c>
      <c r="C10" s="6">
        <v>71035</v>
      </c>
      <c r="D10" s="6">
        <v>6050</v>
      </c>
      <c r="E10" s="11" t="s">
        <v>20</v>
      </c>
      <c r="F10" s="7">
        <v>49000</v>
      </c>
      <c r="G10" s="7">
        <v>44280</v>
      </c>
      <c r="H10" s="7">
        <f t="shared" si="0"/>
        <v>90.367346938775512</v>
      </c>
      <c r="I10" s="2"/>
    </row>
    <row r="11" spans="1:9" ht="17.25" customHeight="1">
      <c r="A11" s="39"/>
      <c r="B11" s="40"/>
      <c r="C11" s="40"/>
      <c r="D11" s="41"/>
      <c r="E11" s="12" t="s">
        <v>21</v>
      </c>
      <c r="F11" s="8">
        <f>SUM(F10)</f>
        <v>49000</v>
      </c>
      <c r="G11" s="8">
        <f>SUM(G10)</f>
        <v>44280</v>
      </c>
      <c r="H11" s="8">
        <f t="shared" si="0"/>
        <v>90.367346938775512</v>
      </c>
      <c r="I11" s="2"/>
    </row>
    <row r="12" spans="1:9" ht="27" customHeight="1">
      <c r="A12" s="6" t="s">
        <v>13</v>
      </c>
      <c r="B12" s="6">
        <v>750</v>
      </c>
      <c r="C12" s="6">
        <v>75022</v>
      </c>
      <c r="D12" s="6">
        <v>6050</v>
      </c>
      <c r="E12" s="23" t="s">
        <v>40</v>
      </c>
      <c r="F12" s="7">
        <v>10700</v>
      </c>
      <c r="G12" s="7">
        <v>8252.07</v>
      </c>
      <c r="H12" s="7">
        <f t="shared" ref="H12:H13" si="1">G12/F12*100</f>
        <v>77.122149532710282</v>
      </c>
      <c r="I12" s="2"/>
    </row>
    <row r="13" spans="1:9" ht="20.25" customHeight="1">
      <c r="A13" s="6" t="s">
        <v>14</v>
      </c>
      <c r="B13" s="6">
        <v>750</v>
      </c>
      <c r="C13" s="6">
        <v>75023</v>
      </c>
      <c r="D13" s="6">
        <v>6060</v>
      </c>
      <c r="E13" s="11" t="s">
        <v>23</v>
      </c>
      <c r="F13" s="7">
        <v>11800</v>
      </c>
      <c r="G13" s="7">
        <v>11292.63</v>
      </c>
      <c r="H13" s="7">
        <f t="shared" si="1"/>
        <v>95.700254237288135</v>
      </c>
      <c r="I13" s="2"/>
    </row>
    <row r="14" spans="1:9" ht="15">
      <c r="A14" s="39"/>
      <c r="B14" s="40"/>
      <c r="C14" s="40"/>
      <c r="D14" s="41"/>
      <c r="E14" s="12" t="s">
        <v>24</v>
      </c>
      <c r="F14" s="8">
        <f>SUM(F12:F13)</f>
        <v>22500</v>
      </c>
      <c r="G14" s="8">
        <f>SUM(G12:G13)</f>
        <v>19544.699999999997</v>
      </c>
      <c r="H14" s="8">
        <f>G14/F14*100</f>
        <v>86.865333333333311</v>
      </c>
      <c r="I14" s="2"/>
    </row>
    <row r="15" spans="1:9" ht="28.5" customHeight="1">
      <c r="A15" s="14" t="s">
        <v>16</v>
      </c>
      <c r="B15" s="6">
        <v>754</v>
      </c>
      <c r="C15" s="6">
        <v>75405</v>
      </c>
      <c r="D15" s="6">
        <v>6170</v>
      </c>
      <c r="E15" s="34" t="s">
        <v>41</v>
      </c>
      <c r="F15" s="21">
        <v>24000</v>
      </c>
      <c r="G15" s="21">
        <v>24000</v>
      </c>
      <c r="H15" s="7">
        <f t="shared" ref="H15:H17" si="2">G15/F15*100</f>
        <v>100</v>
      </c>
      <c r="I15" s="2"/>
    </row>
    <row r="16" spans="1:9" ht="29.25" customHeight="1">
      <c r="A16" s="6" t="s">
        <v>19</v>
      </c>
      <c r="B16" s="6">
        <v>754</v>
      </c>
      <c r="C16" s="6">
        <v>75412</v>
      </c>
      <c r="D16" s="6">
        <v>6230</v>
      </c>
      <c r="E16" s="34" t="s">
        <v>55</v>
      </c>
      <c r="F16" s="21">
        <v>10000</v>
      </c>
      <c r="G16" s="21">
        <v>10000</v>
      </c>
      <c r="H16" s="7">
        <f t="shared" si="2"/>
        <v>100</v>
      </c>
      <c r="I16" s="2"/>
    </row>
    <row r="17" spans="1:9" ht="15">
      <c r="A17" s="14"/>
      <c r="B17" s="15"/>
      <c r="C17" s="15"/>
      <c r="D17" s="16"/>
      <c r="E17" s="12" t="s">
        <v>42</v>
      </c>
      <c r="F17" s="8">
        <f>F15+F16</f>
        <v>34000</v>
      </c>
      <c r="G17" s="8">
        <f>G15+G16</f>
        <v>34000</v>
      </c>
      <c r="H17" s="8">
        <f t="shared" si="2"/>
        <v>100</v>
      </c>
      <c r="I17" s="2"/>
    </row>
    <row r="18" spans="1:9" ht="26.25" customHeight="1">
      <c r="A18" s="14" t="s">
        <v>22</v>
      </c>
      <c r="B18" s="6">
        <v>801</v>
      </c>
      <c r="C18" s="6">
        <v>80101</v>
      </c>
      <c r="D18" s="6">
        <v>6050</v>
      </c>
      <c r="E18" s="11" t="s">
        <v>43</v>
      </c>
      <c r="F18" s="7">
        <v>455000</v>
      </c>
      <c r="G18" s="7">
        <v>452029.41</v>
      </c>
      <c r="H18" s="7">
        <f>G18/F18*100</f>
        <v>99.347123076923069</v>
      </c>
      <c r="I18" s="2"/>
    </row>
    <row r="19" spans="1:9" ht="28.5" customHeight="1">
      <c r="A19" s="6" t="s">
        <v>25</v>
      </c>
      <c r="B19" s="6">
        <v>801</v>
      </c>
      <c r="C19" s="6">
        <v>80104</v>
      </c>
      <c r="D19" s="6">
        <v>6050</v>
      </c>
      <c r="E19" s="20" t="s">
        <v>44</v>
      </c>
      <c r="F19" s="24">
        <v>15000</v>
      </c>
      <c r="G19" s="7">
        <v>14825.44</v>
      </c>
      <c r="H19" s="7">
        <f t="shared" si="0"/>
        <v>98.836266666666674</v>
      </c>
      <c r="I19" s="2"/>
    </row>
    <row r="20" spans="1:9" ht="15">
      <c r="A20" s="39"/>
      <c r="B20" s="40"/>
      <c r="C20" s="40"/>
      <c r="D20" s="41"/>
      <c r="E20" s="12" t="s">
        <v>26</v>
      </c>
      <c r="F20" s="8">
        <f>SUM(F18:F19)</f>
        <v>470000</v>
      </c>
      <c r="G20" s="8">
        <f>SUM(G18:G19)</f>
        <v>466854.85</v>
      </c>
      <c r="H20" s="8">
        <f t="shared" si="0"/>
        <v>99.330819148936172</v>
      </c>
      <c r="I20" s="2"/>
    </row>
    <row r="21" spans="1:9" ht="16.5" customHeight="1">
      <c r="A21" s="6" t="s">
        <v>27</v>
      </c>
      <c r="B21" s="6">
        <v>852</v>
      </c>
      <c r="C21" s="6">
        <v>85295</v>
      </c>
      <c r="D21" s="6">
        <v>6050</v>
      </c>
      <c r="E21" s="11" t="s">
        <v>45</v>
      </c>
      <c r="F21" s="7">
        <v>139741</v>
      </c>
      <c r="G21" s="7">
        <v>23001</v>
      </c>
      <c r="H21" s="7">
        <f t="shared" si="0"/>
        <v>16.459736226304379</v>
      </c>
      <c r="I21" s="2"/>
    </row>
    <row r="22" spans="1:9" ht="15">
      <c r="A22" s="35"/>
      <c r="B22" s="36"/>
      <c r="C22" s="36"/>
      <c r="D22" s="37"/>
      <c r="E22" s="12" t="s">
        <v>28</v>
      </c>
      <c r="F22" s="8">
        <f>F21</f>
        <v>139741</v>
      </c>
      <c r="G22" s="8">
        <f>G21</f>
        <v>23001</v>
      </c>
      <c r="H22" s="8">
        <f t="shared" si="0"/>
        <v>16.459736226304379</v>
      </c>
      <c r="I22" s="2"/>
    </row>
    <row r="23" spans="1:9" ht="21" customHeight="1">
      <c r="A23" s="6" t="s">
        <v>29</v>
      </c>
      <c r="B23" s="6">
        <v>900</v>
      </c>
      <c r="C23" s="6">
        <v>90001</v>
      </c>
      <c r="D23" s="6">
        <v>6050</v>
      </c>
      <c r="E23" s="25" t="s">
        <v>46</v>
      </c>
      <c r="F23" s="21">
        <v>28000</v>
      </c>
      <c r="G23" s="21">
        <v>22469.22</v>
      </c>
      <c r="H23" s="7">
        <f t="shared" si="0"/>
        <v>80.247214285714279</v>
      </c>
      <c r="I23" s="2"/>
    </row>
    <row r="24" spans="1:9" ht="19.5" customHeight="1">
      <c r="A24" s="6" t="s">
        <v>30</v>
      </c>
      <c r="B24" s="6">
        <v>900</v>
      </c>
      <c r="C24" s="6">
        <v>90001</v>
      </c>
      <c r="D24" s="6">
        <v>6050</v>
      </c>
      <c r="E24" s="25" t="s">
        <v>47</v>
      </c>
      <c r="F24" s="21">
        <v>47500</v>
      </c>
      <c r="G24" s="21">
        <v>47144.84</v>
      </c>
      <c r="H24" s="7">
        <f t="shared" si="0"/>
        <v>99.252294736842089</v>
      </c>
      <c r="I24" s="2"/>
    </row>
    <row r="25" spans="1:9" ht="25.5" customHeight="1">
      <c r="A25" s="6" t="s">
        <v>31</v>
      </c>
      <c r="B25" s="6">
        <v>900</v>
      </c>
      <c r="C25" s="6">
        <v>90095</v>
      </c>
      <c r="D25" s="6">
        <v>6060</v>
      </c>
      <c r="E25" s="11" t="s">
        <v>56</v>
      </c>
      <c r="F25" s="7">
        <v>15000</v>
      </c>
      <c r="G25" s="7">
        <v>15000</v>
      </c>
      <c r="H25" s="7">
        <f t="shared" si="0"/>
        <v>100</v>
      </c>
      <c r="I25" s="2"/>
    </row>
    <row r="26" spans="1:9" ht="15">
      <c r="A26" s="35"/>
      <c r="B26" s="36"/>
      <c r="C26" s="36"/>
      <c r="D26" s="37"/>
      <c r="E26" s="12" t="s">
        <v>32</v>
      </c>
      <c r="F26" s="8">
        <f>SUM(F23:F25)</f>
        <v>90500</v>
      </c>
      <c r="G26" s="8">
        <f>SUM(G23:G25)</f>
        <v>84614.06</v>
      </c>
      <c r="H26" s="8">
        <f>G26/F26*100</f>
        <v>93.496198895027632</v>
      </c>
      <c r="I26" s="2"/>
    </row>
    <row r="27" spans="1:9" ht="24.75">
      <c r="A27" s="6" t="s">
        <v>54</v>
      </c>
      <c r="B27" s="6">
        <v>921</v>
      </c>
      <c r="C27" s="6">
        <v>92109</v>
      </c>
      <c r="D27" s="6">
        <v>6220</v>
      </c>
      <c r="E27" s="32" t="s">
        <v>57</v>
      </c>
      <c r="F27" s="7">
        <v>30000</v>
      </c>
      <c r="G27" s="7">
        <v>30000</v>
      </c>
      <c r="H27" s="7">
        <f>G27/F27*100</f>
        <v>100</v>
      </c>
      <c r="I27" s="2"/>
    </row>
    <row r="28" spans="1:9" ht="15">
      <c r="A28" s="29"/>
      <c r="B28" s="30"/>
      <c r="C28" s="30"/>
      <c r="D28" s="31"/>
      <c r="E28" s="12" t="s">
        <v>51</v>
      </c>
      <c r="F28" s="8">
        <f>F27</f>
        <v>30000</v>
      </c>
      <c r="G28" s="8">
        <f>G27</f>
        <v>30000</v>
      </c>
      <c r="H28" s="8">
        <f t="shared" ref="H28" si="3">H27</f>
        <v>100</v>
      </c>
      <c r="I28" s="2"/>
    </row>
    <row r="29" spans="1:9" ht="25.5" customHeight="1">
      <c r="A29" s="6" t="s">
        <v>34</v>
      </c>
      <c r="B29" s="6">
        <v>926</v>
      </c>
      <c r="C29" s="6">
        <v>92601</v>
      </c>
      <c r="D29" s="6">
        <v>6050</v>
      </c>
      <c r="E29" s="20" t="s">
        <v>49</v>
      </c>
      <c r="F29" s="33">
        <v>6500</v>
      </c>
      <c r="G29" s="7">
        <v>5796.69</v>
      </c>
      <c r="H29" s="7">
        <f t="shared" ref="H29:H32" si="4">G29/F29*100</f>
        <v>89.179846153846142</v>
      </c>
      <c r="I29" s="2"/>
    </row>
    <row r="30" spans="1:9" ht="25.5" customHeight="1">
      <c r="A30" s="6" t="s">
        <v>38</v>
      </c>
      <c r="B30" s="6">
        <v>926</v>
      </c>
      <c r="C30" s="6">
        <v>92601</v>
      </c>
      <c r="D30" s="6">
        <v>6050</v>
      </c>
      <c r="E30" s="11" t="s">
        <v>33</v>
      </c>
      <c r="F30" s="7">
        <v>2475000</v>
      </c>
      <c r="G30" s="21">
        <v>2437093.5099999998</v>
      </c>
      <c r="H30" s="7">
        <f t="shared" si="4"/>
        <v>98.468424646464641</v>
      </c>
      <c r="I30" s="2"/>
    </row>
    <row r="31" spans="1:9" ht="20.25" customHeight="1">
      <c r="A31" s="6" t="s">
        <v>39</v>
      </c>
      <c r="B31" s="6">
        <v>926</v>
      </c>
      <c r="C31" s="6">
        <v>92601</v>
      </c>
      <c r="D31" s="6">
        <v>6050</v>
      </c>
      <c r="E31" s="20" t="s">
        <v>48</v>
      </c>
      <c r="F31" s="7">
        <v>157500</v>
      </c>
      <c r="G31" s="21">
        <v>115684.55</v>
      </c>
      <c r="H31" s="7">
        <f t="shared" si="4"/>
        <v>73.450507936507933</v>
      </c>
      <c r="I31" s="2"/>
    </row>
    <row r="32" spans="1:9" ht="18" customHeight="1">
      <c r="A32" s="39"/>
      <c r="B32" s="40"/>
      <c r="C32" s="40"/>
      <c r="D32" s="41"/>
      <c r="E32" s="12" t="s">
        <v>35</v>
      </c>
      <c r="F32" s="8">
        <f>SUM(F29:F31)</f>
        <v>2639000</v>
      </c>
      <c r="G32" s="8">
        <f>SUM(G29:G31)</f>
        <v>2558574.7499999995</v>
      </c>
      <c r="H32" s="8">
        <f t="shared" si="4"/>
        <v>96.952434634331169</v>
      </c>
      <c r="I32" s="2"/>
    </row>
    <row r="33" spans="1:9" ht="21" customHeight="1">
      <c r="A33" s="39"/>
      <c r="B33" s="40"/>
      <c r="C33" s="40"/>
      <c r="D33" s="41"/>
      <c r="E33" s="3" t="s">
        <v>36</v>
      </c>
      <c r="F33" s="8">
        <f>SUM(F6+F9+F11+F17+F14+F20+F22+F26+F28+F32)</f>
        <v>4132941</v>
      </c>
      <c r="G33" s="8">
        <f>SUM(G6+G9+G11+G17+G14+G20+G22+G26+G28+G32)</f>
        <v>3448263.38</v>
      </c>
      <c r="H33" s="8">
        <f t="shared" si="0"/>
        <v>83.433646403372322</v>
      </c>
      <c r="I33" s="2"/>
    </row>
    <row r="34" spans="1:9" ht="36.75" customHeight="1">
      <c r="A34" s="13"/>
      <c r="B34" s="13"/>
      <c r="C34" s="13"/>
      <c r="D34" s="13"/>
      <c r="E34" s="13"/>
      <c r="F34" s="13"/>
      <c r="G34" s="26"/>
      <c r="H34" s="26"/>
      <c r="I34" s="26"/>
    </row>
  </sheetData>
  <mergeCells count="8">
    <mergeCell ref="A1:G1"/>
    <mergeCell ref="A20:D20"/>
    <mergeCell ref="A32:D32"/>
    <mergeCell ref="A33:D33"/>
    <mergeCell ref="A14:D14"/>
    <mergeCell ref="A11:D11"/>
    <mergeCell ref="A9:D9"/>
    <mergeCell ref="A6:D6"/>
  </mergeCells>
  <pageMargins left="0.35433070866141736" right="0.51181102362204722" top="1.1417322834645669" bottom="0.51181102362204722" header="0.62992125984251968" footer="0.31496062992125984"/>
  <pageSetup paperSize="9" firstPageNumber="111" orientation="portrait" useFirstPageNumber="1" r:id="rId1"/>
  <headerFooter>
    <oddHeader>&amp;R&amp;"Times New Roman,Kursywa"&amp;9Załącznik nr 2
do Sprawozdania z wykonaniu budżetu 
Gminy Piława Górna za 2017 rok</oddHeader>
    <oddFooter>&amp;L
&amp;C&amp;"Times New Roman,Kursywa"&amp;9Sprawozdanie z wykonania budżetu Gminy Piława Górna za 2017 rok&amp;R&amp;"Times New Roman,Kursywa"&amp;9&amp;P</oddFooter>
    <firstHeader>&amp;R&amp;"Times New Roman,Kursywa"&amp;10Załącznik Nr 2
do Informacji o przebiegu z wykonania budżetu 
Gminy Piława Górna za I półrocze 2010 roku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L30"/>
  <sheetViews>
    <sheetView workbookViewId="0">
      <selection activeCell="L28" sqref="L28"/>
    </sheetView>
  </sheetViews>
  <sheetFormatPr defaultRowHeight="14.25"/>
  <cols>
    <col min="9" max="9" width="4.625" customWidth="1"/>
    <col min="10" max="10" width="11.875" customWidth="1"/>
    <col min="11" max="11" width="14.5" customWidth="1"/>
    <col min="12" max="12" width="16.5" customWidth="1"/>
  </cols>
  <sheetData>
    <row r="3" spans="10:12" ht="15">
      <c r="J3" s="27">
        <v>3099629</v>
      </c>
      <c r="K3" s="27">
        <v>1413348</v>
      </c>
      <c r="L3" s="28">
        <f>K3*100/J3</f>
        <v>45.597327938279065</v>
      </c>
    </row>
    <row r="4" spans="10:12" ht="15">
      <c r="J4" s="27">
        <v>15000</v>
      </c>
      <c r="K4" s="27">
        <v>59529.05</v>
      </c>
      <c r="L4" s="28">
        <f t="shared" ref="L4:L28" si="0">K4*100/J4</f>
        <v>396.86033333333336</v>
      </c>
    </row>
    <row r="5" spans="10:12" ht="15">
      <c r="J5" s="27">
        <v>2931064</v>
      </c>
      <c r="K5" s="27">
        <v>1548494.22</v>
      </c>
      <c r="L5" s="28">
        <f t="shared" si="0"/>
        <v>52.830447236907823</v>
      </c>
    </row>
    <row r="6" spans="10:12" ht="15">
      <c r="J6" s="27">
        <v>250825</v>
      </c>
      <c r="K6" s="27">
        <v>134570.43</v>
      </c>
      <c r="L6" s="28">
        <f t="shared" si="0"/>
        <v>53.651123293132663</v>
      </c>
    </row>
    <row r="7" spans="10:12" ht="15">
      <c r="J7" s="27">
        <v>2411</v>
      </c>
      <c r="K7" s="27">
        <v>1463</v>
      </c>
      <c r="L7" s="28">
        <f t="shared" si="0"/>
        <v>60.680215678141849</v>
      </c>
    </row>
    <row r="8" spans="10:12" ht="15">
      <c r="J8" s="27">
        <v>78612</v>
      </c>
      <c r="K8" s="27">
        <v>28965.02</v>
      </c>
      <c r="L8" s="28">
        <f t="shared" si="0"/>
        <v>36.845545209382792</v>
      </c>
    </row>
    <row r="9" spans="10:12" ht="15">
      <c r="J9" s="27">
        <v>1245</v>
      </c>
      <c r="K9" s="27">
        <v>565</v>
      </c>
      <c r="L9" s="28">
        <f t="shared" si="0"/>
        <v>45.381526104417674</v>
      </c>
    </row>
    <row r="10" spans="10:12" ht="15">
      <c r="J10" s="27">
        <v>10800</v>
      </c>
      <c r="K10" s="27">
        <v>4396</v>
      </c>
      <c r="L10" s="28">
        <f t="shared" si="0"/>
        <v>40.703703703703702</v>
      </c>
    </row>
    <row r="11" spans="10:12" ht="15">
      <c r="J11" s="27">
        <v>6160</v>
      </c>
      <c r="K11" s="27">
        <v>5272</v>
      </c>
      <c r="L11" s="28">
        <f t="shared" si="0"/>
        <v>85.584415584415581</v>
      </c>
    </row>
    <row r="12" spans="10:12" ht="15">
      <c r="J12" s="27">
        <v>0</v>
      </c>
      <c r="K12" s="27">
        <v>115.03</v>
      </c>
      <c r="L12" s="28"/>
    </row>
    <row r="13" spans="10:12" ht="15">
      <c r="J13" s="27">
        <v>10000</v>
      </c>
      <c r="K13" s="27">
        <v>7430.1</v>
      </c>
      <c r="L13" s="28">
        <f t="shared" si="0"/>
        <v>74.301000000000002</v>
      </c>
    </row>
    <row r="14" spans="10:12" ht="15">
      <c r="J14" s="27">
        <v>15000</v>
      </c>
      <c r="K14" s="27">
        <v>5629</v>
      </c>
      <c r="L14" s="28">
        <f t="shared" si="0"/>
        <v>37.526666666666664</v>
      </c>
    </row>
    <row r="15" spans="10:12" ht="15">
      <c r="J15" s="27">
        <v>91100</v>
      </c>
      <c r="K15" s="27">
        <v>20593.400000000001</v>
      </c>
      <c r="L15" s="28">
        <f t="shared" si="0"/>
        <v>22.605268935236008</v>
      </c>
    </row>
    <row r="16" spans="10:12" ht="15">
      <c r="J16" s="27">
        <v>104000</v>
      </c>
      <c r="K16" s="27">
        <v>73960.27</v>
      </c>
      <c r="L16" s="28">
        <f t="shared" si="0"/>
        <v>71.115644230769234</v>
      </c>
    </row>
    <row r="17" spans="10:12" ht="15">
      <c r="J17" s="27">
        <v>941000</v>
      </c>
      <c r="K17" s="27">
        <v>458813.91</v>
      </c>
      <c r="L17" s="28">
        <f t="shared" si="0"/>
        <v>48.758120085015939</v>
      </c>
    </row>
    <row r="18" spans="10:12" ht="15">
      <c r="J18" s="27">
        <v>52600</v>
      </c>
      <c r="K18" s="27">
        <v>73420.72</v>
      </c>
      <c r="L18" s="28">
        <f t="shared" si="0"/>
        <v>139.58311787072245</v>
      </c>
    </row>
    <row r="19" spans="10:12" ht="15">
      <c r="J19" s="27">
        <v>78000</v>
      </c>
      <c r="K19" s="27">
        <v>77342.63</v>
      </c>
      <c r="L19" s="28">
        <f t="shared" si="0"/>
        <v>99.157217948717943</v>
      </c>
    </row>
    <row r="20" spans="10:12" ht="15">
      <c r="J20" s="27">
        <v>9300</v>
      </c>
      <c r="K20" s="27">
        <v>4844.7700000000004</v>
      </c>
      <c r="L20" s="28">
        <f t="shared" si="0"/>
        <v>52.094301075268824</v>
      </c>
    </row>
    <row r="21" spans="10:12" ht="15">
      <c r="J21" s="27">
        <v>24200</v>
      </c>
      <c r="K21" s="27">
        <v>25269.42</v>
      </c>
      <c r="L21" s="28">
        <f t="shared" si="0"/>
        <v>104.41909090909091</v>
      </c>
    </row>
    <row r="22" spans="10:12" ht="15">
      <c r="J22" s="27">
        <v>980167</v>
      </c>
      <c r="K22" s="27">
        <v>475450.8</v>
      </c>
      <c r="L22" s="28">
        <f t="shared" si="0"/>
        <v>48.507121745580093</v>
      </c>
    </row>
    <row r="23" spans="10:12" ht="15">
      <c r="J23" s="27">
        <v>17000</v>
      </c>
      <c r="K23" s="27">
        <v>8519.3799999999992</v>
      </c>
      <c r="L23" s="28">
        <f t="shared" si="0"/>
        <v>50.11399999999999</v>
      </c>
    </row>
    <row r="24" spans="10:12" ht="15">
      <c r="J24" s="27">
        <v>7400</v>
      </c>
      <c r="K24" s="27">
        <v>9520.4500000000007</v>
      </c>
      <c r="L24" s="28">
        <f t="shared" si="0"/>
        <v>128.65472972972975</v>
      </c>
    </row>
    <row r="25" spans="10:12" ht="15">
      <c r="J25" s="27">
        <v>8214</v>
      </c>
      <c r="K25" s="27">
        <v>5007.4399999999996</v>
      </c>
      <c r="L25" s="28">
        <f t="shared" si="0"/>
        <v>60.962259556854143</v>
      </c>
    </row>
    <row r="26" spans="10:12" ht="15">
      <c r="J26" s="27">
        <v>43201</v>
      </c>
      <c r="K26" s="27">
        <v>0</v>
      </c>
      <c r="L26" s="28">
        <f t="shared" si="0"/>
        <v>0</v>
      </c>
    </row>
    <row r="27" spans="10:12" ht="15">
      <c r="J27" s="27">
        <v>40829</v>
      </c>
      <c r="K27" s="27">
        <v>28948.14</v>
      </c>
      <c r="L27" s="28">
        <f t="shared" si="0"/>
        <v>70.900928261774723</v>
      </c>
    </row>
    <row r="28" spans="10:12" ht="15">
      <c r="J28" s="27">
        <f>SUM(J3:J27)</f>
        <v>8817757</v>
      </c>
      <c r="K28" s="27">
        <f>SUM(K3:K27)</f>
        <v>4471468.1800000006</v>
      </c>
      <c r="L28" s="28">
        <f t="shared" si="0"/>
        <v>50.709814071764512</v>
      </c>
    </row>
    <row r="29" spans="10:12">
      <c r="J29" s="27"/>
      <c r="K29" s="27"/>
    </row>
    <row r="30" spans="10:12">
      <c r="K30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Mamuśka</dc:creator>
  <cp:lastModifiedBy>BS</cp:lastModifiedBy>
  <cp:lastPrinted>2018-03-09T09:33:27Z</cp:lastPrinted>
  <dcterms:created xsi:type="dcterms:W3CDTF">2009-08-14T19:20:35Z</dcterms:created>
  <dcterms:modified xsi:type="dcterms:W3CDTF">2018-03-21T09:36:58Z</dcterms:modified>
</cp:coreProperties>
</file>