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745" tabRatio="700" activeTab="0"/>
  </bookViews>
  <sheets>
    <sheet name="budynki" sheetId="1" r:id="rId1"/>
    <sheet name="elektronika" sheetId="2" r:id="rId2"/>
    <sheet name="środki trwałe" sheetId="3" r:id="rId3"/>
    <sheet name="pojazdy" sheetId="4" r:id="rId4"/>
    <sheet name="szkody" sheetId="5" r:id="rId5"/>
  </sheets>
  <definedNames>
    <definedName name="_xlnm.Print_Area" localSheetId="0">'budynki'!$A$1:$L$58</definedName>
    <definedName name="_xlnm.Print_Area" localSheetId="1">'elektronika'!$A$1:$E$90</definedName>
    <definedName name="_xlnm.Print_Area" localSheetId="2">'środki trwałe'!$A$1:$E$28</definedName>
  </definedNames>
  <calcPr fullCalcOnLoad="1"/>
</workbook>
</file>

<file path=xl/sharedStrings.xml><?xml version="1.0" encoding="utf-8"?>
<sst xmlns="http://schemas.openxmlformats.org/spreadsheetml/2006/main" count="468" uniqueCount="343">
  <si>
    <t>lp.</t>
  </si>
  <si>
    <t>rok budowy</t>
  </si>
  <si>
    <t>wartość (początkowa)</t>
  </si>
  <si>
    <t>nazwa środka trwałego</t>
  </si>
  <si>
    <t>rok produkcji</t>
  </si>
  <si>
    <t>Lp.</t>
  </si>
  <si>
    <t>lokalizacja (adres)</t>
  </si>
  <si>
    <t>Łącznie</t>
  </si>
  <si>
    <t>1.</t>
  </si>
  <si>
    <t xml:space="preserve">wartość początkowa (księgowa brutto)             </t>
  </si>
  <si>
    <t>Wykaz sprzętu elektronicznego stacjonarnego</t>
  </si>
  <si>
    <t>nazwa budynku / budowli</t>
  </si>
  <si>
    <t>Wykaz sprzętu elektronicznego przenośnego</t>
  </si>
  <si>
    <t>Nazwa jednostki</t>
  </si>
  <si>
    <t>środki trwałe,wyposażenie</t>
  </si>
  <si>
    <t>zbiory biblioteczne</t>
  </si>
  <si>
    <t>powierzchnia</t>
  </si>
  <si>
    <t xml:space="preserve">zabezpieczenia (znane zabiezpieczenia p-poż i przeciw kradzieżowe)                                     </t>
  </si>
  <si>
    <t>Załącznik nr 1</t>
  </si>
  <si>
    <t>Urząd Gminy</t>
  </si>
  <si>
    <t>3.</t>
  </si>
  <si>
    <t>4.</t>
  </si>
  <si>
    <t>5.</t>
  </si>
  <si>
    <t>6.</t>
  </si>
  <si>
    <t>1. Urząd Gminy</t>
  </si>
  <si>
    <t>Publiczne Przedszkole w Parysowie</t>
  </si>
  <si>
    <t>Publiczna Szkoła Podstawowa w Woli Starogrodzkiej</t>
  </si>
  <si>
    <t>Publiczna Szkoła Podstawowa 
w Woli Starogrodzkiej</t>
  </si>
  <si>
    <t>Publiczna Szkoła Podstawowa 
im. Armii Krajowej w Parysowie</t>
  </si>
  <si>
    <t>Budynek przedszkola</t>
  </si>
  <si>
    <t>ul. Książęca 13a, 08-441 Parysów</t>
  </si>
  <si>
    <t>Remiza Parysów</t>
  </si>
  <si>
    <t>Remiza Wola Starogrodzka</t>
  </si>
  <si>
    <t>Remiza Choiny</t>
  </si>
  <si>
    <t>Remiza Stodzew</t>
  </si>
  <si>
    <t>Remiza Starowola</t>
  </si>
  <si>
    <t>Stacja Uzdatniania Wody</t>
  </si>
  <si>
    <t>Remiza Łukówiec</t>
  </si>
  <si>
    <t>Oczyszczalnia ścieków</t>
  </si>
  <si>
    <t>3. Gminna Biblioteka Publiczna w Parysowie</t>
  </si>
  <si>
    <t>2. Gminny Ośrodek Pomocy Społecznej w Parysowie</t>
  </si>
  <si>
    <t>Gminny Ośrodek Pomocy Społecznej w Parysowie</t>
  </si>
  <si>
    <t>Gminna Biblioteka Publiczna w Parysowie</t>
  </si>
  <si>
    <t>4. Publiczne Przedszkole w Parysowie</t>
  </si>
  <si>
    <t>ul. Książęca 11, 08-441 Parysów</t>
  </si>
  <si>
    <t>Ogrodzenie szkolne Parysów</t>
  </si>
  <si>
    <t>Budynek szkolny (boksy, szatnia i kotłownia)</t>
  </si>
  <si>
    <t>Budynek Urzędu Gminy</t>
  </si>
  <si>
    <t>ul. Borowska 1, 08-441 Parysów</t>
  </si>
  <si>
    <t>ul. Kościuszki 28, 08-441 Parysów</t>
  </si>
  <si>
    <t>Budynek biblioteki</t>
  </si>
  <si>
    <t>Liczba pracowników: 23</t>
  </si>
  <si>
    <t>system alarmowy z dozorem agencji ochrony, gaśnice</t>
  </si>
  <si>
    <t>Konstrukcja murowana, pokrycie dachowe - blacha</t>
  </si>
  <si>
    <t>powyżej 50 lat, remont 2009-2012</t>
  </si>
  <si>
    <t>Konstrukcja murowana, pokrycie dachowe - blacha, wymiana okien, remont pokrycia dachowego, remont elewacji zewnętrnej</t>
  </si>
  <si>
    <t>Konstrukcja murowana, pokrycie dachowe - papa</t>
  </si>
  <si>
    <t xml:space="preserve">system alarmowy, kraty w oknach pracow. Komputerowej i części budynku, gaśnice, hydranty zewnętrzne </t>
  </si>
  <si>
    <t>Liczba pracowników: 31</t>
  </si>
  <si>
    <t>5. Publiczna Szkoła Podstawowa im. Armii Krajowej w Parysowie</t>
  </si>
  <si>
    <t>Publiczna Szkoła Podstawowa im. Armii Krajowej w Parysowie</t>
  </si>
  <si>
    <t xml:space="preserve">lata 60-te </t>
  </si>
  <si>
    <t>drzwi garażowe z zamkiem</t>
  </si>
  <si>
    <t>Liczba pracowników: 15</t>
  </si>
  <si>
    <t>Wola Starogrodzka 102, 08-441 Parysów</t>
  </si>
  <si>
    <t>Konstrukcja/remonty</t>
  </si>
  <si>
    <t>Liczba pracowników: 2</t>
  </si>
  <si>
    <t xml:space="preserve">gaśnice, </t>
  </si>
  <si>
    <t>Wola Starogrodzka 99A</t>
  </si>
  <si>
    <t>Kozłów 4</t>
  </si>
  <si>
    <t>Choiny 43</t>
  </si>
  <si>
    <t>Stodzew 36</t>
  </si>
  <si>
    <t>Starowola 44</t>
  </si>
  <si>
    <t>Łukówiec 38A</t>
  </si>
  <si>
    <t>ul. Książeca 13, 08-441 Parysów</t>
  </si>
  <si>
    <t>ul. Borowska, 08-441 Parysów</t>
  </si>
  <si>
    <t>ul. Książęca 11a, 08-441 Parysów</t>
  </si>
  <si>
    <t>Konstrukcja murowana, pokrycie dachowe- blacha</t>
  </si>
  <si>
    <t>Boisko wielofunkcyjne Orlik 2012</t>
  </si>
  <si>
    <t>boisko do piłki nożnej - 1 860,00; boisko do siatkówki i koszykówki - 613,11 budynek sanitarno- szatniowy - 84,86</t>
  </si>
  <si>
    <t>gaśnice</t>
  </si>
  <si>
    <t>Konstrukcja modułowa drewniana, pokrycie dachowe- blacha dachówkowa</t>
  </si>
  <si>
    <t>Plac zabaw w Parysowie</t>
  </si>
  <si>
    <t>Z nawierzchnią bezpieczną</t>
  </si>
  <si>
    <t>Plac zabaw w Woli Starogrodzkiej</t>
  </si>
  <si>
    <t>Świetlica we wsi Żabieniec</t>
  </si>
  <si>
    <t>Żabieniec</t>
  </si>
  <si>
    <t>Kopiarka</t>
  </si>
  <si>
    <t>Notebook</t>
  </si>
  <si>
    <t>Projektor UC80</t>
  </si>
  <si>
    <t>ul. Książęca 13, 08-441 Parysów</t>
  </si>
  <si>
    <t>Publiczna Szkoła Podstawowa w Parysowie</t>
  </si>
  <si>
    <t xml:space="preserve">Publiczne Gimnazjum w Parysowie </t>
  </si>
  <si>
    <t>Komputery w prac. komp. (szt. 15 x 3213,91)</t>
  </si>
  <si>
    <t>Notebook LENOVO</t>
  </si>
  <si>
    <t>Telewizor Panasonic</t>
  </si>
  <si>
    <t>Urzadzenie wielofunkcyjne</t>
  </si>
  <si>
    <t>Monitoring zewnętrzny</t>
  </si>
  <si>
    <t>Sprzęt komputerowy</t>
  </si>
  <si>
    <t xml:space="preserve">mienie wlasnością Gminy </t>
  </si>
  <si>
    <t xml:space="preserve">odtworzeniowa </t>
  </si>
  <si>
    <t>Komputery HP Eliteone 800 - 9 szt.</t>
  </si>
  <si>
    <t xml:space="preserve">Komputery Lenovo Think Centre M93z - 4 szt. </t>
  </si>
  <si>
    <t>Plac zabaw w Choinach</t>
  </si>
  <si>
    <t>Nawierzchnia trawiasta i piaskowa</t>
  </si>
  <si>
    <t>Choiny, 08-441 Parysów</t>
  </si>
  <si>
    <t>Plac zabaw w Starowoli</t>
  </si>
  <si>
    <t>Starowola, 08-441 Parysów</t>
  </si>
  <si>
    <t>Świetlica we wsi Słup</t>
  </si>
  <si>
    <t>1980; przebudowa w latach 2014-2015</t>
  </si>
  <si>
    <t>Słup 17A, 08-441 Parysów</t>
  </si>
  <si>
    <t>Świetlica we wsi Poschła</t>
  </si>
  <si>
    <t>Poschła, 08-441 Parysów</t>
  </si>
  <si>
    <t>Świetlica we wsi Starowola</t>
  </si>
  <si>
    <t>1950 - gruntowny remont w 2014 r.</t>
  </si>
  <si>
    <t>Konstrukcja murowana, pokrycie dachowe - blacha dachówkowa</t>
  </si>
  <si>
    <t>Starowola 38, 08-441 Parysów</t>
  </si>
  <si>
    <t>Liczba pracowników: 19</t>
  </si>
  <si>
    <t>Zestawy komputerowe (5 szt.)</t>
  </si>
  <si>
    <t xml:space="preserve"> budynki administracyjne, szkolne, hale sportowe  3558,46 zł, budynki mieszkalne 2846,79 zł,  świetlice, remize  2135,08, budynki gospodarcze 1423,38</t>
  </si>
  <si>
    <t xml:space="preserve">razem </t>
  </si>
  <si>
    <t>Plac zabaw w Stodzewie</t>
  </si>
  <si>
    <t>Stodzew, 08-441 Parysów</t>
  </si>
  <si>
    <t>Plac zabaw w Łukówcu</t>
  </si>
  <si>
    <t>Łukówiec, 08-441 Parysów</t>
  </si>
  <si>
    <t>Plac zabaw w Słupie</t>
  </si>
  <si>
    <t>notebook DELL</t>
  </si>
  <si>
    <t>kolumna aktywna mobilna</t>
  </si>
  <si>
    <t>nagłośnienie (zestaw)</t>
  </si>
  <si>
    <t>niszczarka WALLNER</t>
  </si>
  <si>
    <t>urządzenie wielofunkcyjne CANON</t>
  </si>
  <si>
    <t>Gigaset A415 telefon</t>
  </si>
  <si>
    <t>karta wifi dwa-127</t>
  </si>
  <si>
    <t>panasonic KX-TGA681 telefon</t>
  </si>
  <si>
    <t>Wola Starogrodzka 102a, 08-441 Parysów</t>
  </si>
  <si>
    <t>plac zabaw</t>
  </si>
  <si>
    <t>laptop</t>
  </si>
  <si>
    <t>brak</t>
  </si>
  <si>
    <t>Urzadzenie wielofunkcyjne brother MFC-J3530DW</t>
  </si>
  <si>
    <t>ekran Suprema LEO</t>
  </si>
  <si>
    <t>projektor Optoma HDI 44x</t>
  </si>
  <si>
    <t>UPS</t>
  </si>
  <si>
    <t>Acer Travel Mate P2510</t>
  </si>
  <si>
    <t>Radiomagnetofon Sony</t>
  </si>
  <si>
    <t>2.</t>
  </si>
  <si>
    <t xml:space="preserve">Wieża Philips </t>
  </si>
  <si>
    <t>Radiomagnetofon philips AZ</t>
  </si>
  <si>
    <t>Drukarka  HPLJ p1102</t>
  </si>
  <si>
    <t>Komputer dell 990 5ff + monitor</t>
  </si>
  <si>
    <t xml:space="preserve">Telewizor samsung </t>
  </si>
  <si>
    <t>Dvd Philips</t>
  </si>
  <si>
    <t>Drukarka Brother A 10 MFC-J 4620</t>
  </si>
  <si>
    <t>Telewizor Manta 55</t>
  </si>
  <si>
    <t>Kopiarka Konica Minolta</t>
  </si>
  <si>
    <t>Asus R54OUB-DM085T</t>
  </si>
  <si>
    <t>Projektor Optoma</t>
  </si>
  <si>
    <t>Plac zabaw w Żabieńcu</t>
  </si>
  <si>
    <t>Żabieniec, 08-441 Parysów</t>
  </si>
  <si>
    <t>Plac zabaw w Kozłowie</t>
  </si>
  <si>
    <t>Kozlów, 08-441 Parysów</t>
  </si>
  <si>
    <t>Boisk sportowe we wsi Wola Starogrodzka</t>
  </si>
  <si>
    <t xml:space="preserve">25 000,00 </t>
  </si>
  <si>
    <t>Nawierzchnia trawiasta, ogrodzenie</t>
  </si>
  <si>
    <t>Wola Starogrodzka, 08-441 Parysów</t>
  </si>
  <si>
    <t>Konstrukcja murowana,  pokrycie dachowe papa termozgrzewalna, nowa instalacja gazowa CO</t>
  </si>
  <si>
    <t>ul. Sportowa 1, 08-441 Parysów</t>
  </si>
  <si>
    <t>Dell Komputer Optiplex 5260AIO</t>
  </si>
  <si>
    <t>Laptop HP Inc. Pavilion Power 15-cb009nw</t>
  </si>
  <si>
    <t>alarm z dozorem agencji ochrony, gaśnice, monitoring: 4 kamery na zew. 1 kamera wew.</t>
  </si>
  <si>
    <t>Konstrukcja murowana, pokrycie dachowe- blachodachówka, /remonty:kompleksowa termomodernizacja wraz z wymiana źródła ciepła, remont wewnętrzny</t>
  </si>
  <si>
    <t>ul. Sportowa 3, 08-441 Parysów</t>
  </si>
  <si>
    <t>Konstrukcja murowana, pokrycie dachowe- blachodachówka, cześciowy remont wewnętrzny</t>
  </si>
  <si>
    <t>Konstrukcja murowana, pokrycie dachowe- blacha, cześciowy remont wewnętrzny</t>
  </si>
  <si>
    <t>Konstrukcja murowana, pokrycie dachowe- blachodachówka</t>
  </si>
  <si>
    <t>Konstrukcja murowana oraz drewniana, docieplona z wykonaniem elewacji zewnętrznej, pokrycie dachowe blacha dachówkowa, kimatyzacja</t>
  </si>
  <si>
    <t>Konstrukcja murowana, docieplona z wykonaniem elewacji zewnętrznej, pokrycie dachowe blacha dachówkowa, rozbudowa budynku wraz z remontem wewnętrznym</t>
  </si>
  <si>
    <t>komputer Optimus Platinum GH3107 2 szt.</t>
  </si>
  <si>
    <t>Telewizor SHARP</t>
  </si>
  <si>
    <t xml:space="preserve">Projektor </t>
  </si>
  <si>
    <t>6. Publiczna Szkoła Podstawowa w Woli Starogrodzkiej</t>
  </si>
  <si>
    <t>Budynkek gospodarczy przy UG</t>
  </si>
  <si>
    <t>Konstrukcja murowana,  pokrycie dachowe papa termozgrzewalna</t>
  </si>
  <si>
    <t>Otwarta Strefa Aktywności w Poschle</t>
  </si>
  <si>
    <t>Budynek sklepu Stodzew</t>
  </si>
  <si>
    <t>Konstrukcja murowana, docieplona z wykonaniem elewacji zewnętrznej, pokrycie dachowe blacha</t>
  </si>
  <si>
    <t>Stodzew 25, 08-441 Parysów</t>
  </si>
  <si>
    <t>Publiczna Szkoła Podstawowa i Punkt Przedszkolny w Woli Starogrodzkiej</t>
  </si>
  <si>
    <t>Konstrukcja murowana, pokrycie dachowe - blacha, kompleksowa termomodernizacja z wymiana źródła ciepła, monitoring</t>
  </si>
  <si>
    <t>Boisk sportowe przy Publiczna Szkoła Podstawowa w Woli Starogrodzkiej</t>
  </si>
  <si>
    <t xml:space="preserve">Nawierzchnia trawiasta, ogrodzenie - piłkochwyty 4 m </t>
  </si>
  <si>
    <t>Tablica interaktywna z projektorem</t>
  </si>
  <si>
    <t>Monitoring, kamera,rejestrator</t>
  </si>
  <si>
    <t>Dane pojazdów</t>
  </si>
  <si>
    <t>Marka</t>
  </si>
  <si>
    <t>Typ, model</t>
  </si>
  <si>
    <t>Nr podw./ nadw.</t>
  </si>
  <si>
    <t>Nr rej.</t>
  </si>
  <si>
    <t>Rodzaj pojazdu</t>
  </si>
  <si>
    <t>Poj.</t>
  </si>
  <si>
    <t>DATA I REJESTRACJI</t>
  </si>
  <si>
    <t>Ilość miejsc / ładowność</t>
  </si>
  <si>
    <t>Rok prod.</t>
  </si>
  <si>
    <t xml:space="preserve">su </t>
  </si>
  <si>
    <t>Okres ubezpieczenia OC i NW</t>
  </si>
  <si>
    <t>Okres ubezpieczenia ac/kr</t>
  </si>
  <si>
    <t>Od</t>
  </si>
  <si>
    <t>Do</t>
  </si>
  <si>
    <t>Gmina Parysów</t>
  </si>
  <si>
    <t xml:space="preserve">FSO </t>
  </si>
  <si>
    <t>POLONEZ ATU PLUS</t>
  </si>
  <si>
    <t>SUPB30CEHVW111736</t>
  </si>
  <si>
    <t>WG 47000</t>
  </si>
  <si>
    <t>OSOBOWY</t>
  </si>
  <si>
    <t>30.12.1997</t>
  </si>
  <si>
    <t xml:space="preserve">DAEWOO </t>
  </si>
  <si>
    <t>NUBIRA</t>
  </si>
  <si>
    <t>KLAJF696EYK350744</t>
  </si>
  <si>
    <t>WG 75875</t>
  </si>
  <si>
    <t>28.03.2000</t>
  </si>
  <si>
    <t xml:space="preserve">AUTOSAN </t>
  </si>
  <si>
    <t>D47B</t>
  </si>
  <si>
    <t>STP 0362</t>
  </si>
  <si>
    <t>PRZYCZEPA</t>
  </si>
  <si>
    <t>-</t>
  </si>
  <si>
    <t>12.09.1981</t>
  </si>
  <si>
    <t>D25</t>
  </si>
  <si>
    <t>WG 07472</t>
  </si>
  <si>
    <t>05.11.1981</t>
  </si>
  <si>
    <t>AUTOSAN</t>
  </si>
  <si>
    <t>D46B</t>
  </si>
  <si>
    <t>STP 0353</t>
  </si>
  <si>
    <t>12.07.1977</t>
  </si>
  <si>
    <t xml:space="preserve">URSUS  </t>
  </si>
  <si>
    <t>C-360</t>
  </si>
  <si>
    <t>WG 1724</t>
  </si>
  <si>
    <t>CIĄGNIK ROLNICZY</t>
  </si>
  <si>
    <t>23.06.1982</t>
  </si>
  <si>
    <t>URSUS</t>
  </si>
  <si>
    <t xml:space="preserve"> C-360</t>
  </si>
  <si>
    <t>SDC 8639</t>
  </si>
  <si>
    <t>13.09.1982</t>
  </si>
  <si>
    <t xml:space="preserve">URSUS </t>
  </si>
  <si>
    <t xml:space="preserve">C-360 </t>
  </si>
  <si>
    <t>SDC 8641</t>
  </si>
  <si>
    <t>12.04.1980</t>
  </si>
  <si>
    <t>LUBLIN</t>
  </si>
  <si>
    <t>SUL352417W0004937</t>
  </si>
  <si>
    <t>SDV 3170</t>
  </si>
  <si>
    <t>SAMOCHÓD CIĘŻAROWY</t>
  </si>
  <si>
    <t>11.12.1998</t>
  </si>
  <si>
    <t xml:space="preserve">ŻUK  </t>
  </si>
  <si>
    <t>A07B</t>
  </si>
  <si>
    <t>SUL006111L0530870</t>
  </si>
  <si>
    <t>SDV 3183</t>
  </si>
  <si>
    <t>31.12.1990</t>
  </si>
  <si>
    <t>JELCZ</t>
  </si>
  <si>
    <t>P244</t>
  </si>
  <si>
    <t>P244LMT07167</t>
  </si>
  <si>
    <t>WG 14895</t>
  </si>
  <si>
    <t>SPECJALNY POŻARNICZY</t>
  </si>
  <si>
    <t>06.01.1982</t>
  </si>
  <si>
    <t>FORD</t>
  </si>
  <si>
    <t>TRANSIT</t>
  </si>
  <si>
    <t>WF0XXXTTFX9U74947</t>
  </si>
  <si>
    <t>WG 64098</t>
  </si>
  <si>
    <t>08.12.2009</t>
  </si>
  <si>
    <t>STAR</t>
  </si>
  <si>
    <t>P244L</t>
  </si>
  <si>
    <t>SUS0244ASV0012633</t>
  </si>
  <si>
    <t>SDN 8644</t>
  </si>
  <si>
    <t>21.08.1997</t>
  </si>
  <si>
    <t xml:space="preserve">SCANIA </t>
  </si>
  <si>
    <t xml:space="preserve"> 93M</t>
  </si>
  <si>
    <t>YS2GM4X2Z01170811</t>
  </si>
  <si>
    <t>WG 71410</t>
  </si>
  <si>
    <t>07.11.1991</t>
  </si>
  <si>
    <t xml:space="preserve">VOLVO </t>
  </si>
  <si>
    <t>FL614</t>
  </si>
  <si>
    <t>YB1E5A2AXPB108340</t>
  </si>
  <si>
    <t>WG 49545</t>
  </si>
  <si>
    <t>01.03.1994</t>
  </si>
  <si>
    <t>Rydwan</t>
  </si>
  <si>
    <t>euro</t>
  </si>
  <si>
    <t>SYBL10000C0001462</t>
  </si>
  <si>
    <t>WG0950A</t>
  </si>
  <si>
    <t>przyczepa</t>
  </si>
  <si>
    <t>RENAULT</t>
  </si>
  <si>
    <t>4X4JS1</t>
  </si>
  <si>
    <t>VF64X4JS100000197</t>
  </si>
  <si>
    <t>WG 95598</t>
  </si>
  <si>
    <t>06.04.1992</t>
  </si>
  <si>
    <t>SKODA</t>
  </si>
  <si>
    <t>OCTAVIA</t>
  </si>
  <si>
    <t>TMBAC7NE4G0139616</t>
  </si>
  <si>
    <t>WG 0820C</t>
  </si>
  <si>
    <t>04.03.2016</t>
  </si>
  <si>
    <t>POJAZDY OCHOTNICZYCH STRAŻY POŻARNYCH</t>
  </si>
  <si>
    <t xml:space="preserve"> TRANSIT</t>
  </si>
  <si>
    <t>WF0LXXBDFL5K73160</t>
  </si>
  <si>
    <t>WG 35065</t>
  </si>
  <si>
    <t>19.12.2005</t>
  </si>
  <si>
    <t>NISSAN</t>
  </si>
  <si>
    <t xml:space="preserve"> PRIMERA</t>
  </si>
  <si>
    <t>SJNBCAP11U0457856</t>
  </si>
  <si>
    <t xml:space="preserve"> WG 77949</t>
  </si>
  <si>
    <t>27.11.2000</t>
  </si>
  <si>
    <t xml:space="preserve">01.01.2020 
01.01.2021 
01.01.2022 </t>
  </si>
  <si>
    <t xml:space="preserve">31.12.2020
31.12.2021
31.12.2022 </t>
  </si>
  <si>
    <t>30.12.2019
30.12.2020 
30.12.2021</t>
  </si>
  <si>
    <t>29.12.2020
29.12.2021
29.12.2022</t>
  </si>
  <si>
    <t>21.01.2020
21.01.2021
21.01.2022</t>
  </si>
  <si>
    <t>20.01.2021
20.01.2022
20.01.2023</t>
  </si>
  <si>
    <t>24.09.2020
24.09.2021
24.09.2022</t>
  </si>
  <si>
    <t>23.09.2021
23.09.2022
23.09.2023</t>
  </si>
  <si>
    <t>07.03.2020
07.03.2021
07.03.2022</t>
  </si>
  <si>
    <t>06.03.2021
06.03.2022
06.03.2023</t>
  </si>
  <si>
    <t>Informacje o szkodach w ostatnich latach</t>
  </si>
  <si>
    <t>Rok</t>
  </si>
  <si>
    <t>Liczba szkód</t>
  </si>
  <si>
    <t>Suma wypłaconych odszkodowań</t>
  </si>
  <si>
    <t>Jednostka / opis szkód</t>
  </si>
  <si>
    <t>brak szkód</t>
  </si>
  <si>
    <t>OC działalności</t>
  </si>
  <si>
    <t>OC działalności (rezerwa)</t>
  </si>
  <si>
    <t>ub. mienia (szyba)</t>
  </si>
  <si>
    <t>OC Komunikacyjne</t>
  </si>
  <si>
    <t xml:space="preserve">tabela nr 4 </t>
  </si>
  <si>
    <t>tabela nr 3</t>
  </si>
  <si>
    <t>tabela nr 5</t>
  </si>
  <si>
    <t>tabela nr 2</t>
  </si>
  <si>
    <t xml:space="preserve">Wykaz budynków i budowli tabela nr 1 </t>
  </si>
  <si>
    <t>Konstrukcja murowana, pokrycie dachowe- blachodachowka, remont wewnętrzny, wymiana pokrycia dachowego, docieplenie oraz elewacja ścian zewnętrznych</t>
  </si>
  <si>
    <t>Remiza Kozłów (świetlica 110m2, garaż 32m2, inne pomieszczenia 26m2)</t>
  </si>
  <si>
    <t xml:space="preserve">gaśnice, hydranty, monitoring: 4 kamery na zew. 1 kamera wew. </t>
  </si>
  <si>
    <t>Kraty w części bibliotecznej, monitoring wewnętrzny i zewnętrzny, gaśnice</t>
  </si>
  <si>
    <t>1970 przebudowa w latach 2012 r - 2018</t>
  </si>
  <si>
    <t xml:space="preserve">Ośrodek Zdrowia (w tym 3 lokale mieszkalne o pow. użyt 63 m2, 55,7  m2, 64,35  m2)
</t>
  </si>
  <si>
    <t>2002 - rozbudowa budynku w 2019 r. (koszt 216 388,29 zł)</t>
  </si>
  <si>
    <t>Konstrukcja murowana, pokrycie dachowe- eternit, oraz blacha</t>
  </si>
  <si>
    <t>Konstrukcja murowana, pokrycie dachowe - panele stalowe o rdzeniu poliuretanowym, klimatyzacja</t>
  </si>
  <si>
    <t>Agronomówka (lokal mieszkalny 60 m2)</t>
  </si>
  <si>
    <t>Konstrukcja murowana, pokrycie dachowe- blacha,  kompleksowa termomodernizacja z wymiana źródła ciepła, monitoring, kompleksowy remont wewnętrzny</t>
  </si>
  <si>
    <t>Budynek gospodarczy Parysów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</si>
</sst>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_-* #,##0.00\ [$zł-415]_-;\-* #,##0.00\ [$zł-415]_-;_-* &quot;-&quot;??\ [$zł-415]_-;_-@_-"/>
    <numFmt numFmtId="167" formatCode="&quot; &quot;#,##0.00&quot; zł &quot;;&quot;-&quot;#,##0.00&quot; zł &quot;;&quot; -&quot;#&quot; zł &quot;;@&quot; &quot;"/>
    <numFmt numFmtId="168" formatCode="&quot; &quot;#,##0.00&quot;      &quot;;&quot;-&quot;#,##0.00&quot;      &quot;;&quot; -&quot;#&quot;      &quot;;@&quot; &quot;"/>
    <numFmt numFmtId="169" formatCode="#,##0.00&quot; &quot;[$zł-415];[Red]&quot;-&quot;#,##0.00&quot; &quot;[$zł-415]"/>
  </numFmts>
  <fonts count="8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u val="single"/>
      <sz val="11"/>
      <name val="Verdana"/>
      <family val="2"/>
    </font>
    <font>
      <b/>
      <i/>
      <u val="single"/>
      <sz val="10"/>
      <name val="Verdana"/>
      <family val="2"/>
    </font>
    <font>
      <b/>
      <u val="single"/>
      <sz val="10"/>
      <name val="Verdana"/>
      <family val="2"/>
    </font>
    <font>
      <b/>
      <sz val="10"/>
      <color indexed="9"/>
      <name val="Verdan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name val="Verdana"/>
      <family val="2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b/>
      <sz val="11"/>
      <name val="Verdana"/>
      <family val="2"/>
    </font>
    <font>
      <b/>
      <u val="single"/>
      <sz val="11"/>
      <name val="Verdana"/>
      <family val="2"/>
    </font>
    <font>
      <i/>
      <sz val="11"/>
      <color indexed="9"/>
      <name val="Verdana"/>
      <family val="2"/>
    </font>
    <font>
      <b/>
      <sz val="10"/>
      <color indexed="8"/>
      <name val="Czcionka tekstu podstawowego"/>
      <family val="0"/>
    </font>
    <font>
      <sz val="11"/>
      <name val="Arial"/>
      <family val="2"/>
    </font>
    <font>
      <b/>
      <sz val="11"/>
      <name val="Arial"/>
      <family val="2"/>
    </font>
    <font>
      <sz val="9"/>
      <name val="Verdana"/>
      <family val="2"/>
    </font>
    <font>
      <b/>
      <sz val="9"/>
      <color indexed="9"/>
      <name val="Verdana"/>
      <family val="2"/>
    </font>
    <font>
      <b/>
      <sz val="10"/>
      <name val="Arial CE"/>
      <family val="2"/>
    </font>
    <font>
      <sz val="12"/>
      <name val="Times New Roman"/>
      <family val="1"/>
    </font>
    <font>
      <sz val="11"/>
      <color indexed="10"/>
      <name val="Arial"/>
      <family val="2"/>
    </font>
    <font>
      <sz val="12"/>
      <color indexed="10"/>
      <name val="Times New Roman"/>
      <family val="1"/>
    </font>
    <font>
      <b/>
      <sz val="11"/>
      <color indexed="9"/>
      <name val="Arial"/>
      <family val="2"/>
    </font>
    <font>
      <u val="single"/>
      <sz val="10"/>
      <name val="Verdana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6"/>
      <color indexed="9"/>
      <name val="Verdana"/>
      <family val="2"/>
    </font>
    <font>
      <b/>
      <i/>
      <sz val="18"/>
      <color indexed="9"/>
      <name val="Verdana"/>
      <family val="2"/>
    </font>
    <font>
      <b/>
      <sz val="20"/>
      <color indexed="9"/>
      <name val="Verdana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Verdana"/>
      <family val="2"/>
    </font>
    <font>
      <sz val="11"/>
      <color theme="0"/>
      <name val="Verdana"/>
      <family val="2"/>
    </font>
    <font>
      <i/>
      <sz val="11"/>
      <color theme="0"/>
      <name val="Verdana"/>
      <family val="2"/>
    </font>
    <font>
      <b/>
      <sz val="9"/>
      <color theme="0"/>
      <name val="Verdana"/>
      <family val="2"/>
    </font>
    <font>
      <sz val="12"/>
      <color rgb="FFFF0000"/>
      <name val="Times New Roman"/>
      <family val="1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Czcionka tekstu podstawowego"/>
      <family val="0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29216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57" fillId="0" borderId="0">
      <alignment/>
      <protection/>
    </xf>
    <xf numFmtId="0" fontId="58" fillId="0" borderId="0">
      <alignment horizontal="center"/>
      <protection/>
    </xf>
    <xf numFmtId="0" fontId="58" fillId="0" borderId="0">
      <alignment horizontal="center" textRotation="90"/>
      <protection/>
    </xf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65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0">
      <alignment/>
      <protection/>
    </xf>
    <xf numFmtId="169" fontId="66" fillId="0" borderId="0">
      <alignment/>
      <protection/>
    </xf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5" fontId="5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164" fontId="7" fillId="33" borderId="10" xfId="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72" fillId="34" borderId="10" xfId="0" applyFont="1" applyFill="1" applyBorder="1" applyAlignment="1">
      <alignment horizontal="center" vertical="center"/>
    </xf>
    <xf numFmtId="0" fontId="72" fillId="34" borderId="10" xfId="0" applyFont="1" applyFill="1" applyBorder="1" applyAlignment="1">
      <alignment horizontal="center" vertical="center" wrapText="1"/>
    </xf>
    <xf numFmtId="44" fontId="72" fillId="34" borderId="10" xfId="0" applyNumberFormat="1" applyFont="1" applyFill="1" applyBorder="1" applyAlignment="1">
      <alignment horizontal="center" vertical="center" wrapText="1"/>
    </xf>
    <xf numFmtId="44" fontId="72" fillId="34" borderId="10" xfId="0" applyNumberFormat="1" applyFont="1" applyFill="1" applyBorder="1" applyAlignment="1">
      <alignment horizontal="center" vertical="center"/>
    </xf>
    <xf numFmtId="0" fontId="73" fillId="34" borderId="10" xfId="0" applyFont="1" applyFill="1" applyBorder="1" applyAlignment="1">
      <alignment/>
    </xf>
    <xf numFmtId="44" fontId="72" fillId="34" borderId="10" xfId="0" applyNumberFormat="1" applyFont="1" applyFill="1" applyBorder="1" applyAlignment="1">
      <alignment vertical="center"/>
    </xf>
    <xf numFmtId="164" fontId="7" fillId="35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13" fillId="0" borderId="10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164" fontId="10" fillId="0" borderId="0" xfId="0" applyNumberFormat="1" applyFont="1" applyFill="1" applyAlignment="1">
      <alignment horizontal="right" vertical="center"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11" xfId="0" applyFont="1" applyBorder="1" applyAlignment="1">
      <alignment horizontal="center" vertical="center"/>
    </xf>
    <xf numFmtId="0" fontId="10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17" fillId="36" borderId="0" xfId="0" applyFont="1" applyFill="1" applyAlignment="1">
      <alignment vertical="center"/>
    </xf>
    <xf numFmtId="0" fontId="10" fillId="36" borderId="0" xfId="0" applyFont="1" applyFill="1" applyAlignment="1">
      <alignment vertical="center"/>
    </xf>
    <xf numFmtId="164" fontId="74" fillId="33" borderId="10" xfId="0" applyNumberFormat="1" applyFont="1" applyFill="1" applyBorder="1" applyAlignment="1">
      <alignment horizontal="right" vertical="center" wrapText="1"/>
    </xf>
    <xf numFmtId="0" fontId="75" fillId="33" borderId="10" xfId="0" applyNumberFormat="1" applyFont="1" applyFill="1" applyBorder="1" applyAlignment="1">
      <alignment horizontal="right" vertical="center" wrapText="1"/>
    </xf>
    <xf numFmtId="0" fontId="76" fillId="33" borderId="10" xfId="0" applyFont="1" applyFill="1" applyBorder="1" applyAlignment="1">
      <alignment vertical="center" wrapText="1"/>
    </xf>
    <xf numFmtId="0" fontId="75" fillId="33" borderId="10" xfId="0" applyFont="1" applyFill="1" applyBorder="1" applyAlignment="1">
      <alignment vertical="center" wrapText="1"/>
    </xf>
    <xf numFmtId="0" fontId="77" fillId="0" borderId="0" xfId="0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textRotation="180"/>
    </xf>
    <xf numFmtId="0" fontId="13" fillId="0" borderId="12" xfId="0" applyFont="1" applyFill="1" applyBorder="1" applyAlignment="1">
      <alignment horizontal="right" vertical="center" wrapText="1"/>
    </xf>
    <xf numFmtId="0" fontId="75" fillId="33" borderId="12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top" wrapText="1"/>
    </xf>
    <xf numFmtId="0" fontId="10" fillId="36" borderId="0" xfId="0" applyFont="1" applyFill="1" applyBorder="1" applyAlignment="1">
      <alignment vertical="center"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0" fontId="78" fillId="0" borderId="0" xfId="0" applyFont="1" applyBorder="1" applyAlignment="1">
      <alignment vertical="top" wrapText="1"/>
    </xf>
    <xf numFmtId="0" fontId="79" fillId="36" borderId="0" xfId="0" applyFont="1" applyFill="1" applyAlignment="1">
      <alignment vertical="center"/>
    </xf>
    <xf numFmtId="164" fontId="75" fillId="33" borderId="10" xfId="0" applyNumberFormat="1" applyFont="1" applyFill="1" applyBorder="1" applyAlignment="1">
      <alignment horizontal="right" vertical="center" wrapText="1"/>
    </xf>
    <xf numFmtId="44" fontId="0" fillId="0" borderId="0" xfId="0" applyNumberFormat="1" applyAlignment="1">
      <alignment/>
    </xf>
    <xf numFmtId="164" fontId="10" fillId="37" borderId="0" xfId="0" applyNumberFormat="1" applyFont="1" applyFill="1" applyAlignment="1">
      <alignment horizontal="right" vertical="center"/>
    </xf>
    <xf numFmtId="0" fontId="14" fillId="0" borderId="10" xfId="0" applyFont="1" applyFill="1" applyBorder="1" applyAlignment="1">
      <alignment vertical="center"/>
    </xf>
    <xf numFmtId="164" fontId="74" fillId="38" borderId="10" xfId="0" applyNumberFormat="1" applyFont="1" applyFill="1" applyBorder="1" applyAlignment="1">
      <alignment horizontal="right" vertical="center" wrapText="1"/>
    </xf>
    <xf numFmtId="0" fontId="75" fillId="38" borderId="10" xfId="0" applyNumberFormat="1" applyFont="1" applyFill="1" applyBorder="1" applyAlignment="1">
      <alignment horizontal="right" vertical="center" wrapText="1"/>
    </xf>
    <xf numFmtId="0" fontId="76" fillId="38" borderId="10" xfId="0" applyFont="1" applyFill="1" applyBorder="1" applyAlignment="1">
      <alignment vertical="center" wrapText="1"/>
    </xf>
    <xf numFmtId="0" fontId="75" fillId="38" borderId="10" xfId="0" applyFont="1" applyFill="1" applyBorder="1" applyAlignment="1">
      <alignment vertical="center" wrapText="1"/>
    </xf>
    <xf numFmtId="0" fontId="18" fillId="38" borderId="0" xfId="0" applyFont="1" applyFill="1" applyAlignment="1">
      <alignment horizontal="left" vertical="center"/>
    </xf>
    <xf numFmtId="0" fontId="17" fillId="38" borderId="0" xfId="0" applyFont="1" applyFill="1" applyAlignment="1">
      <alignment vertical="center"/>
    </xf>
    <xf numFmtId="0" fontId="10" fillId="38" borderId="0" xfId="0" applyFont="1" applyFill="1" applyAlignment="1">
      <alignment vertical="center"/>
    </xf>
    <xf numFmtId="0" fontId="10" fillId="0" borderId="13" xfId="0" applyFont="1" applyFill="1" applyBorder="1" applyAlignment="1">
      <alignment vertical="center" wrapText="1"/>
    </xf>
    <xf numFmtId="0" fontId="11" fillId="38" borderId="10" xfId="0" applyFont="1" applyFill="1" applyBorder="1" applyAlignment="1">
      <alignment horizontal="center" vertical="center" wrapText="1"/>
    </xf>
    <xf numFmtId="164" fontId="11" fillId="38" borderId="10" xfId="0" applyNumberFormat="1" applyFont="1" applyFill="1" applyBorder="1" applyAlignment="1">
      <alignment horizontal="center" vertical="center" wrapText="1"/>
    </xf>
    <xf numFmtId="0" fontId="11" fillId="38" borderId="10" xfId="0" applyNumberFormat="1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vertical="center" wrapText="1"/>
    </xf>
    <xf numFmtId="0" fontId="17" fillId="33" borderId="15" xfId="0" applyFont="1" applyFill="1" applyBorder="1" applyAlignment="1">
      <alignment horizontal="center" vertical="center" wrapText="1"/>
    </xf>
    <xf numFmtId="8" fontId="17" fillId="33" borderId="15" xfId="0" applyNumberFormat="1" applyFont="1" applyFill="1" applyBorder="1" applyAlignment="1">
      <alignment vertical="center"/>
    </xf>
    <xf numFmtId="0" fontId="79" fillId="33" borderId="15" xfId="0" applyFont="1" applyFill="1" applyBorder="1" applyAlignment="1">
      <alignment vertical="center"/>
    </xf>
    <xf numFmtId="0" fontId="79" fillId="33" borderId="16" xfId="0" applyFont="1" applyFill="1" applyBorder="1" applyAlignment="1">
      <alignment horizontal="left" vertical="center"/>
    </xf>
    <xf numFmtId="0" fontId="79" fillId="33" borderId="17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vertical="center"/>
    </xf>
    <xf numFmtId="44" fontId="80" fillId="33" borderId="15" xfId="0" applyNumberFormat="1" applyFont="1" applyFill="1" applyBorder="1" applyAlignment="1">
      <alignment vertical="center"/>
    </xf>
    <xf numFmtId="164" fontId="10" fillId="36" borderId="0" xfId="0" applyNumberFormat="1" applyFont="1" applyFill="1" applyAlignment="1">
      <alignment horizontal="right" vertical="center"/>
    </xf>
    <xf numFmtId="44" fontId="13" fillId="39" borderId="10" xfId="0" applyNumberFormat="1" applyFont="1" applyFill="1" applyBorder="1" applyAlignment="1">
      <alignment horizontal="right" vertical="center" wrapText="1"/>
    </xf>
    <xf numFmtId="164" fontId="13" fillId="39" borderId="10" xfId="0" applyNumberFormat="1" applyFont="1" applyFill="1" applyBorder="1" applyAlignment="1">
      <alignment horizontal="right" vertical="center" wrapText="1"/>
    </xf>
    <xf numFmtId="0" fontId="74" fillId="36" borderId="0" xfId="0" applyFont="1" applyFill="1" applyBorder="1" applyAlignment="1">
      <alignment horizontal="center" vertical="center" wrapText="1"/>
    </xf>
    <xf numFmtId="164" fontId="74" fillId="36" borderId="10" xfId="0" applyNumberFormat="1" applyFont="1" applyFill="1" applyBorder="1" applyAlignment="1">
      <alignment horizontal="right" vertical="center" wrapText="1"/>
    </xf>
    <xf numFmtId="164" fontId="74" fillId="36" borderId="0" xfId="0" applyNumberFormat="1" applyFont="1" applyFill="1" applyBorder="1" applyAlignment="1">
      <alignment horizontal="right" vertical="center" wrapText="1"/>
    </xf>
    <xf numFmtId="164" fontId="75" fillId="36" borderId="0" xfId="0" applyNumberFormat="1" applyFont="1" applyFill="1" applyBorder="1" applyAlignment="1">
      <alignment horizontal="right" vertical="center" wrapText="1"/>
    </xf>
    <xf numFmtId="0" fontId="76" fillId="36" borderId="0" xfId="0" applyFont="1" applyFill="1" applyBorder="1" applyAlignment="1">
      <alignment vertical="center" wrapText="1"/>
    </xf>
    <xf numFmtId="0" fontId="75" fillId="36" borderId="0" xfId="0" applyFont="1" applyFill="1" applyBorder="1" applyAlignment="1">
      <alignment vertical="center" wrapText="1"/>
    </xf>
    <xf numFmtId="165" fontId="7" fillId="33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166" fontId="13" fillId="0" borderId="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right" vertical="center" wrapText="1"/>
    </xf>
    <xf numFmtId="0" fontId="13" fillId="36" borderId="11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vertical="center"/>
    </xf>
    <xf numFmtId="0" fontId="13" fillId="36" borderId="10" xfId="0" applyFont="1" applyFill="1" applyBorder="1" applyAlignment="1">
      <alignment horizontal="right" vertical="center" wrapText="1"/>
    </xf>
    <xf numFmtId="0" fontId="13" fillId="36" borderId="0" xfId="0" applyFont="1" applyFill="1" applyBorder="1" applyAlignment="1">
      <alignment horizontal="left" vertical="center"/>
    </xf>
    <xf numFmtId="0" fontId="17" fillId="36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left" vertical="center" wrapText="1"/>
    </xf>
    <xf numFmtId="0" fontId="17" fillId="36" borderId="10" xfId="0" applyFont="1" applyFill="1" applyBorder="1" applyAlignment="1">
      <alignment vertical="center" wrapText="1"/>
    </xf>
    <xf numFmtId="0" fontId="22" fillId="36" borderId="0" xfId="0" applyFont="1" applyFill="1" applyBorder="1" applyAlignment="1">
      <alignment vertical="top" wrapText="1"/>
    </xf>
    <xf numFmtId="0" fontId="17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vertical="center" wrapText="1"/>
    </xf>
    <xf numFmtId="0" fontId="78" fillId="36" borderId="0" xfId="0" applyFont="1" applyFill="1" applyBorder="1" applyAlignment="1">
      <alignment vertical="top" wrapText="1"/>
    </xf>
    <xf numFmtId="0" fontId="17" fillId="36" borderId="10" xfId="0" applyNumberFormat="1" applyFont="1" applyFill="1" applyBorder="1" applyAlignment="1">
      <alignment horizontal="right" vertical="center"/>
    </xf>
    <xf numFmtId="164" fontId="17" fillId="36" borderId="10" xfId="0" applyNumberFormat="1" applyFont="1" applyFill="1" applyBorder="1" applyAlignment="1">
      <alignment horizontal="right" vertical="center" wrapText="1"/>
    </xf>
    <xf numFmtId="0" fontId="18" fillId="36" borderId="0" xfId="0" applyFont="1" applyFill="1" applyAlignment="1">
      <alignment horizontal="left" vertical="center"/>
    </xf>
    <xf numFmtId="0" fontId="21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center" vertical="center" wrapText="1"/>
    </xf>
    <xf numFmtId="44" fontId="0" fillId="36" borderId="10" xfId="0" applyNumberForma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36" borderId="10" xfId="0" applyFill="1" applyBorder="1" applyAlignment="1">
      <alignment horizontal="center" vertical="center" wrapText="1"/>
    </xf>
    <xf numFmtId="44" fontId="0" fillId="36" borderId="10" xfId="0" applyNumberFormat="1" applyFont="1" applyFill="1" applyBorder="1" applyAlignment="1">
      <alignment horizontal="right" vertical="center" wrapText="1"/>
    </xf>
    <xf numFmtId="0" fontId="0" fillId="36" borderId="18" xfId="0" applyFont="1" applyFill="1" applyBorder="1" applyAlignment="1">
      <alignment vertical="center" wrapText="1"/>
    </xf>
    <xf numFmtId="0" fontId="0" fillId="36" borderId="18" xfId="0" applyFont="1" applyFill="1" applyBorder="1" applyAlignment="1">
      <alignment horizontal="center" vertical="center" wrapText="1"/>
    </xf>
    <xf numFmtId="43" fontId="0" fillId="36" borderId="10" xfId="42" applyFont="1" applyFill="1" applyBorder="1" applyAlignment="1">
      <alignment horizontal="right" vertical="center" wrapText="1"/>
    </xf>
    <xf numFmtId="0" fontId="19" fillId="36" borderId="0" xfId="0" applyFont="1" applyFill="1" applyAlignment="1">
      <alignment horizontal="right" vertical="center"/>
    </xf>
    <xf numFmtId="0" fontId="0" fillId="36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19" fillId="36" borderId="0" xfId="0" applyFont="1" applyFill="1" applyBorder="1" applyAlignment="1">
      <alignment horizontal="right" vertical="center"/>
    </xf>
    <xf numFmtId="0" fontId="3" fillId="36" borderId="0" xfId="0" applyFont="1" applyFill="1" applyBorder="1" applyAlignment="1">
      <alignment/>
    </xf>
    <xf numFmtId="0" fontId="3" fillId="36" borderId="0" xfId="0" applyFont="1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horizontal="left" vertical="center" wrapText="1"/>
    </xf>
    <xf numFmtId="4" fontId="0" fillId="36" borderId="10" xfId="0" applyNumberFormat="1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4" fontId="0" fillId="36" borderId="18" xfId="0" applyNumberForma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19" fillId="36" borderId="0" xfId="0" applyFont="1" applyFill="1" applyAlignment="1">
      <alignment horizontal="right" vertical="center"/>
    </xf>
    <xf numFmtId="0" fontId="3" fillId="36" borderId="0" xfId="0" applyFont="1" applyFill="1" applyAlignment="1">
      <alignment/>
    </xf>
    <xf numFmtId="0" fontId="0" fillId="36" borderId="10" xfId="0" applyFont="1" applyFill="1" applyBorder="1" applyAlignment="1">
      <alignment horizontal="left" vertical="center" wrapText="1"/>
    </xf>
    <xf numFmtId="4" fontId="0" fillId="36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19" fillId="36" borderId="0" xfId="0" applyFont="1" applyFill="1" applyAlignment="1">
      <alignment horizontal="right" vertical="center"/>
    </xf>
    <xf numFmtId="0" fontId="3" fillId="36" borderId="0" xfId="0" applyFont="1" applyFill="1" applyAlignment="1">
      <alignment/>
    </xf>
    <xf numFmtId="0" fontId="0" fillId="36" borderId="10" xfId="0" applyFont="1" applyFill="1" applyBorder="1" applyAlignment="1">
      <alignment horizontal="left" vertical="center" wrapText="1"/>
    </xf>
    <xf numFmtId="4" fontId="0" fillId="36" borderId="10" xfId="0" applyNumberFormat="1" applyFont="1" applyFill="1" applyBorder="1" applyAlignment="1">
      <alignment horizontal="right" vertical="center" wrapText="1"/>
    </xf>
    <xf numFmtId="0" fontId="19" fillId="36" borderId="0" xfId="0" applyFont="1" applyFill="1" applyBorder="1" applyAlignment="1">
      <alignment horizontal="right" vertical="center"/>
    </xf>
    <xf numFmtId="0" fontId="3" fillId="36" borderId="0" xfId="0" applyFont="1" applyFill="1" applyAlignment="1">
      <alignment/>
    </xf>
    <xf numFmtId="0" fontId="0" fillId="36" borderId="10" xfId="0" applyFont="1" applyFill="1" applyBorder="1" applyAlignment="1">
      <alignment horizontal="center" vertical="center" wrapText="1"/>
    </xf>
    <xf numFmtId="43" fontId="0" fillId="36" borderId="10" xfId="44" applyFont="1" applyFill="1" applyBorder="1" applyAlignment="1">
      <alignment horizontal="right" vertical="center" wrapText="1"/>
    </xf>
    <xf numFmtId="0" fontId="19" fillId="36" borderId="0" xfId="0" applyFont="1" applyFill="1" applyAlignment="1">
      <alignment horizontal="right" vertical="center"/>
    </xf>
    <xf numFmtId="0" fontId="0" fillId="36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3" fillId="36" borderId="0" xfId="0" applyFont="1" applyFill="1" applyAlignment="1">
      <alignment/>
    </xf>
    <xf numFmtId="0" fontId="0" fillId="36" borderId="10" xfId="0" applyFont="1" applyFill="1" applyBorder="1" applyAlignment="1">
      <alignment horizontal="center" vertical="center" wrapText="1"/>
    </xf>
    <xf numFmtId="43" fontId="0" fillId="36" borderId="10" xfId="44" applyFont="1" applyFill="1" applyBorder="1" applyAlignment="1">
      <alignment horizontal="right" vertical="center" wrapText="1"/>
    </xf>
    <xf numFmtId="0" fontId="0" fillId="36" borderId="19" xfId="0" applyFont="1" applyFill="1" applyBorder="1" applyAlignment="1">
      <alignment vertical="center" wrapText="1"/>
    </xf>
    <xf numFmtId="0" fontId="0" fillId="36" borderId="19" xfId="0" applyFont="1" applyFill="1" applyBorder="1" applyAlignment="1">
      <alignment horizontal="center" vertical="center" wrapText="1"/>
    </xf>
    <xf numFmtId="44" fontId="0" fillId="36" borderId="10" xfId="0" applyNumberFormat="1" applyFont="1" applyFill="1" applyBorder="1" applyAlignment="1">
      <alignment horizontal="right" vertical="center" wrapText="1"/>
    </xf>
    <xf numFmtId="0" fontId="81" fillId="36" borderId="10" xfId="0" applyFont="1" applyFill="1" applyBorder="1" applyAlignment="1">
      <alignment horizontal="center" vertical="center"/>
    </xf>
    <xf numFmtId="0" fontId="81" fillId="36" borderId="10" xfId="0" applyFont="1" applyFill="1" applyBorder="1" applyAlignment="1">
      <alignment horizontal="left" vertical="center" wrapText="1"/>
    </xf>
    <xf numFmtId="0" fontId="79" fillId="36" borderId="0" xfId="0" applyFont="1" applyFill="1" applyAlignment="1">
      <alignment vertical="center"/>
    </xf>
    <xf numFmtId="0" fontId="17" fillId="36" borderId="10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vertical="center"/>
    </xf>
    <xf numFmtId="44" fontId="17" fillId="36" borderId="10" xfId="0" applyNumberFormat="1" applyFont="1" applyFill="1" applyBorder="1" applyAlignment="1">
      <alignment vertical="center"/>
    </xf>
    <xf numFmtId="0" fontId="17" fillId="36" borderId="10" xfId="0" applyFont="1" applyFill="1" applyBorder="1" applyAlignment="1">
      <alignment vertical="center"/>
    </xf>
    <xf numFmtId="0" fontId="17" fillId="36" borderId="10" xfId="0" applyFont="1" applyFill="1" applyBorder="1" applyAlignment="1">
      <alignment horizontal="left" vertical="center" wrapText="1"/>
    </xf>
    <xf numFmtId="0" fontId="17" fillId="36" borderId="10" xfId="0" applyFont="1" applyFill="1" applyBorder="1" applyAlignment="1">
      <alignment vertical="center" wrapText="1"/>
    </xf>
    <xf numFmtId="0" fontId="18" fillId="36" borderId="11" xfId="0" applyFont="1" applyFill="1" applyBorder="1" applyAlignment="1">
      <alignment vertical="center"/>
    </xf>
    <xf numFmtId="0" fontId="17" fillId="36" borderId="11" xfId="0" applyFont="1" applyFill="1" applyBorder="1" applyAlignment="1">
      <alignment horizontal="center" vertical="center"/>
    </xf>
    <xf numFmtId="44" fontId="17" fillId="36" borderId="11" xfId="0" applyNumberFormat="1" applyFont="1" applyFill="1" applyBorder="1" applyAlignment="1">
      <alignment vertical="center"/>
    </xf>
    <xf numFmtId="0" fontId="17" fillId="36" borderId="10" xfId="0" applyFont="1" applyFill="1" applyBorder="1" applyAlignment="1">
      <alignment horizontal="left" vertical="center"/>
    </xf>
    <xf numFmtId="0" fontId="17" fillId="36" borderId="10" xfId="0" applyFont="1" applyFill="1" applyBorder="1" applyAlignment="1">
      <alignment horizontal="center" vertical="center" wrapText="1"/>
    </xf>
    <xf numFmtId="8" fontId="17" fillId="36" borderId="10" xfId="0" applyNumberFormat="1" applyFont="1" applyFill="1" applyBorder="1" applyAlignment="1">
      <alignment vertical="center"/>
    </xf>
    <xf numFmtId="0" fontId="18" fillId="36" borderId="10" xfId="0" applyFont="1" applyFill="1" applyBorder="1" applyAlignment="1">
      <alignment vertical="center" wrapText="1"/>
    </xf>
    <xf numFmtId="44" fontId="79" fillId="36" borderId="10" xfId="0" applyNumberFormat="1" applyFont="1" applyFill="1" applyBorder="1" applyAlignment="1">
      <alignment vertical="center"/>
    </xf>
    <xf numFmtId="0" fontId="79" fillId="36" borderId="10" xfId="0" applyFont="1" applyFill="1" applyBorder="1" applyAlignment="1">
      <alignment horizontal="left" vertical="center"/>
    </xf>
    <xf numFmtId="0" fontId="17" fillId="36" borderId="10" xfId="0" applyNumberFormat="1" applyFont="1" applyFill="1" applyBorder="1" applyAlignment="1">
      <alignment horizontal="right" vertical="center"/>
    </xf>
    <xf numFmtId="0" fontId="79" fillId="36" borderId="10" xfId="0" applyFont="1" applyFill="1" applyBorder="1" applyAlignment="1">
      <alignment vertical="center"/>
    </xf>
    <xf numFmtId="8" fontId="17" fillId="36" borderId="10" xfId="0" applyNumberFormat="1" applyFont="1" applyFill="1" applyBorder="1" applyAlignment="1">
      <alignment horizontal="right" vertical="center"/>
    </xf>
    <xf numFmtId="0" fontId="0" fillId="36" borderId="10" xfId="0" applyFont="1" applyFill="1" applyBorder="1" applyAlignment="1">
      <alignment horizontal="center" vertical="center" wrapText="1"/>
    </xf>
    <xf numFmtId="0" fontId="19" fillId="36" borderId="0" xfId="0" applyFont="1" applyFill="1" applyAlignment="1">
      <alignment horizontal="right" vertical="center"/>
    </xf>
    <xf numFmtId="0" fontId="3" fillId="36" borderId="0" xfId="0" applyFont="1" applyFill="1" applyAlignment="1">
      <alignment/>
    </xf>
    <xf numFmtId="0" fontId="0" fillId="36" borderId="10" xfId="0" applyFont="1" applyFill="1" applyBorder="1" applyAlignment="1">
      <alignment horizontal="left" vertical="center" wrapText="1"/>
    </xf>
    <xf numFmtId="4" fontId="0" fillId="36" borderId="10" xfId="0" applyNumberFormat="1" applyFont="1" applyFill="1" applyBorder="1" applyAlignment="1">
      <alignment horizontal="right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left" vertical="center" wrapText="1"/>
    </xf>
    <xf numFmtId="4" fontId="0" fillId="36" borderId="10" xfId="0" applyNumberFormat="1" applyFont="1" applyFill="1" applyBorder="1" applyAlignment="1">
      <alignment horizontal="right" vertical="center" wrapText="1"/>
    </xf>
    <xf numFmtId="0" fontId="17" fillId="36" borderId="10" xfId="0" applyFont="1" applyFill="1" applyBorder="1" applyAlignment="1">
      <alignment horizontal="center" vertical="center"/>
    </xf>
    <xf numFmtId="44" fontId="17" fillId="36" borderId="10" xfId="0" applyNumberFormat="1" applyFont="1" applyFill="1" applyBorder="1" applyAlignment="1">
      <alignment vertical="center"/>
    </xf>
    <xf numFmtId="0" fontId="17" fillId="36" borderId="10" xfId="0" applyFont="1" applyFill="1" applyBorder="1" applyAlignment="1">
      <alignment vertical="center"/>
    </xf>
    <xf numFmtId="0" fontId="17" fillId="36" borderId="10" xfId="0" applyFont="1" applyFill="1" applyBorder="1" applyAlignment="1">
      <alignment horizontal="left" vertical="center" wrapText="1"/>
    </xf>
    <xf numFmtId="0" fontId="17" fillId="36" borderId="10" xfId="0" applyFont="1" applyFill="1" applyBorder="1" applyAlignment="1">
      <alignment vertical="center" wrapText="1"/>
    </xf>
    <xf numFmtId="0" fontId="17" fillId="36" borderId="10" xfId="0" applyFont="1" applyFill="1" applyBorder="1" applyAlignment="1">
      <alignment horizontal="left" vertical="center"/>
    </xf>
    <xf numFmtId="0" fontId="17" fillId="36" borderId="10" xfId="0" applyFont="1" applyFill="1" applyBorder="1" applyAlignment="1">
      <alignment horizontal="center" vertical="center" wrapText="1"/>
    </xf>
    <xf numFmtId="8" fontId="17" fillId="36" borderId="10" xfId="0" applyNumberFormat="1" applyFont="1" applyFill="1" applyBorder="1" applyAlignment="1">
      <alignment vertical="center"/>
    </xf>
    <xf numFmtId="0" fontId="18" fillId="36" borderId="10" xfId="0" applyFont="1" applyFill="1" applyBorder="1" applyAlignment="1">
      <alignment vertical="center" wrapText="1"/>
    </xf>
    <xf numFmtId="8" fontId="17" fillId="36" borderId="10" xfId="0" applyNumberFormat="1" applyFont="1" applyFill="1" applyBorder="1" applyAlignment="1">
      <alignment horizontal="right" vertical="center"/>
    </xf>
    <xf numFmtId="0" fontId="17" fillId="36" borderId="10" xfId="0" applyFont="1" applyFill="1" applyBorder="1" applyAlignment="1">
      <alignment horizontal="center" vertical="center"/>
    </xf>
    <xf numFmtId="44" fontId="17" fillId="36" borderId="10" xfId="0" applyNumberFormat="1" applyFont="1" applyFill="1" applyBorder="1" applyAlignment="1">
      <alignment vertical="center"/>
    </xf>
    <xf numFmtId="0" fontId="17" fillId="36" borderId="10" xfId="0" applyFont="1" applyFill="1" applyBorder="1" applyAlignment="1">
      <alignment vertical="center"/>
    </xf>
    <xf numFmtId="0" fontId="17" fillId="36" borderId="10" xfId="0" applyFont="1" applyFill="1" applyBorder="1" applyAlignment="1">
      <alignment vertical="center" wrapText="1"/>
    </xf>
    <xf numFmtId="0" fontId="17" fillId="36" borderId="10" xfId="0" applyFont="1" applyFill="1" applyBorder="1" applyAlignment="1">
      <alignment horizontal="left" vertical="center"/>
    </xf>
    <xf numFmtId="0" fontId="17" fillId="36" borderId="10" xfId="0" applyFont="1" applyFill="1" applyBorder="1" applyAlignment="1">
      <alignment horizontal="center" vertical="center" wrapText="1"/>
    </xf>
    <xf numFmtId="8" fontId="17" fillId="36" borderId="10" xfId="0" applyNumberFormat="1" applyFont="1" applyFill="1" applyBorder="1" applyAlignment="1">
      <alignment vertical="center"/>
    </xf>
    <xf numFmtId="0" fontId="18" fillId="36" borderId="10" xfId="0" applyFont="1" applyFill="1" applyBorder="1" applyAlignment="1">
      <alignment vertical="center" wrapText="1"/>
    </xf>
    <xf numFmtId="0" fontId="17" fillId="36" borderId="10" xfId="0" applyFont="1" applyFill="1" applyBorder="1" applyAlignment="1">
      <alignment horizontal="center" vertical="center"/>
    </xf>
    <xf numFmtId="44" fontId="17" fillId="36" borderId="10" xfId="0" applyNumberFormat="1" applyFont="1" applyFill="1" applyBorder="1" applyAlignment="1">
      <alignment vertical="center"/>
    </xf>
    <xf numFmtId="0" fontId="17" fillId="36" borderId="10" xfId="0" applyFont="1" applyFill="1" applyBorder="1" applyAlignment="1">
      <alignment vertical="center"/>
    </xf>
    <xf numFmtId="0" fontId="17" fillId="36" borderId="10" xfId="0" applyFont="1" applyFill="1" applyBorder="1" applyAlignment="1">
      <alignment vertical="center" wrapText="1"/>
    </xf>
    <xf numFmtId="0" fontId="17" fillId="36" borderId="10" xfId="0" applyFont="1" applyFill="1" applyBorder="1" applyAlignment="1">
      <alignment horizontal="left" vertical="center"/>
    </xf>
    <xf numFmtId="0" fontId="17" fillId="36" borderId="10" xfId="0" applyFont="1" applyFill="1" applyBorder="1" applyAlignment="1">
      <alignment horizontal="center" vertical="center" wrapText="1"/>
    </xf>
    <xf numFmtId="8" fontId="17" fillId="36" borderId="10" xfId="0" applyNumberFormat="1" applyFont="1" applyFill="1" applyBorder="1" applyAlignment="1">
      <alignment vertical="center"/>
    </xf>
    <xf numFmtId="0" fontId="18" fillId="36" borderId="10" xfId="0" applyFont="1" applyFill="1" applyBorder="1" applyAlignment="1">
      <alignment vertical="center" wrapText="1"/>
    </xf>
    <xf numFmtId="8" fontId="17" fillId="36" borderId="10" xfId="0" applyNumberFormat="1" applyFont="1" applyFill="1" applyBorder="1" applyAlignment="1">
      <alignment horizontal="right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4" fontId="0" fillId="36" borderId="10" xfId="0" applyNumberFormat="1" applyFill="1" applyBorder="1" applyAlignment="1">
      <alignment horizontal="right" vertical="center" wrapText="1"/>
    </xf>
    <xf numFmtId="0" fontId="0" fillId="36" borderId="0" xfId="0" applyFill="1" applyAlignment="1">
      <alignment/>
    </xf>
    <xf numFmtId="44" fontId="0" fillId="36" borderId="10" xfId="0" applyNumberFormat="1" applyFont="1" applyFill="1" applyBorder="1" applyAlignment="1">
      <alignment horizontal="right" vertical="center" wrapText="1"/>
    </xf>
    <xf numFmtId="44" fontId="0" fillId="36" borderId="10" xfId="0" applyNumberFormat="1" applyFont="1" applyFill="1" applyBorder="1" applyAlignment="1">
      <alignment horizontal="center" vertical="center"/>
    </xf>
    <xf numFmtId="0" fontId="81" fillId="36" borderId="10" xfId="0" applyFont="1" applyFill="1" applyBorder="1" applyAlignment="1">
      <alignment horizontal="center" vertical="center"/>
    </xf>
    <xf numFmtId="0" fontId="81" fillId="36" borderId="10" xfId="0" applyFont="1" applyFill="1" applyBorder="1" applyAlignment="1">
      <alignment horizontal="left" vertical="center" wrapText="1"/>
    </xf>
    <xf numFmtId="44" fontId="17" fillId="36" borderId="10" xfId="0" applyNumberFormat="1" applyFont="1" applyFill="1" applyBorder="1" applyAlignment="1">
      <alignment horizontal="right" vertical="center"/>
    </xf>
    <xf numFmtId="44" fontId="0" fillId="36" borderId="10" xfId="0" applyNumberFormat="1" applyFont="1" applyFill="1" applyBorder="1" applyAlignment="1">
      <alignment horizontal="right" vertical="center"/>
    </xf>
    <xf numFmtId="167" fontId="82" fillId="40" borderId="20" xfId="55" applyNumberFormat="1" applyFont="1" applyFill="1" applyBorder="1" applyAlignment="1">
      <alignment horizontal="right" vertical="center"/>
      <protection/>
    </xf>
    <xf numFmtId="0" fontId="7" fillId="33" borderId="10" xfId="0" applyFont="1" applyFill="1" applyBorder="1" applyAlignment="1">
      <alignment horizontal="center" vertical="center" wrapText="1"/>
    </xf>
    <xf numFmtId="0" fontId="13" fillId="41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64" fontId="7" fillId="33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55" applyFont="1" applyFill="1" applyBorder="1" applyAlignment="1">
      <alignment horizontal="center" vertical="center" wrapText="1"/>
      <protection/>
    </xf>
    <xf numFmtId="164" fontId="18" fillId="0" borderId="10" xfId="55" applyNumberFormat="1" applyFont="1" applyFill="1" applyBorder="1" applyAlignment="1">
      <alignment horizontal="center" vertical="center" wrapText="1"/>
      <protection/>
    </xf>
    <xf numFmtId="2" fontId="18" fillId="0" borderId="10" xfId="0" applyNumberFormat="1" applyFont="1" applyFill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8" fontId="18" fillId="0" borderId="10" xfId="0" applyNumberFormat="1" applyFont="1" applyFill="1" applyBorder="1" applyAlignment="1">
      <alignment horizontal="center" vertical="center" wrapText="1"/>
    </xf>
    <xf numFmtId="8" fontId="17" fillId="0" borderId="10" xfId="0" applyNumberFormat="1" applyFont="1" applyFill="1" applyBorder="1" applyAlignment="1">
      <alignment horizontal="center" vertical="center" wrapText="1"/>
    </xf>
    <xf numFmtId="0" fontId="18" fillId="0" borderId="10" xfId="55" applyFont="1" applyFill="1" applyBorder="1" applyAlignment="1">
      <alignment horizontal="left" vertical="center" wrapText="1"/>
      <protection/>
    </xf>
    <xf numFmtId="164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34" fillId="0" borderId="0" xfId="0" applyFont="1" applyAlignment="1">
      <alignment/>
    </xf>
    <xf numFmtId="0" fontId="57" fillId="36" borderId="10" xfId="0" applyFont="1" applyFill="1" applyBorder="1" applyAlignment="1">
      <alignment vertical="center"/>
    </xf>
    <xf numFmtId="0" fontId="57" fillId="36" borderId="11" xfId="0" applyFont="1" applyFill="1" applyBorder="1" applyAlignment="1">
      <alignment vertical="center"/>
    </xf>
    <xf numFmtId="0" fontId="57" fillId="36" borderId="10" xfId="0" applyFont="1" applyFill="1" applyBorder="1" applyAlignment="1">
      <alignment vertical="center" wrapText="1"/>
    </xf>
    <xf numFmtId="0" fontId="83" fillId="36" borderId="10" xfId="0" applyFont="1" applyFill="1" applyBorder="1" applyAlignment="1">
      <alignment vertical="center"/>
    </xf>
    <xf numFmtId="0" fontId="57" fillId="36" borderId="10" xfId="0" applyFont="1" applyFill="1" applyBorder="1" applyAlignment="1">
      <alignment horizontal="center" vertical="center" wrapText="1"/>
    </xf>
    <xf numFmtId="0" fontId="57" fillId="36" borderId="10" xfId="0" applyFont="1" applyFill="1" applyBorder="1" applyAlignment="1">
      <alignment horizontal="center" vertical="center"/>
    </xf>
    <xf numFmtId="0" fontId="83" fillId="36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14" fillId="36" borderId="14" xfId="0" applyFont="1" applyFill="1" applyBorder="1" applyAlignment="1">
      <alignment vertical="center"/>
    </xf>
    <xf numFmtId="0" fontId="14" fillId="36" borderId="15" xfId="0" applyFont="1" applyFill="1" applyBorder="1" applyAlignment="1">
      <alignment vertical="center"/>
    </xf>
    <xf numFmtId="0" fontId="14" fillId="36" borderId="16" xfId="0" applyFont="1" applyFill="1" applyBorder="1" applyAlignment="1">
      <alignment vertical="center"/>
    </xf>
    <xf numFmtId="0" fontId="14" fillId="36" borderId="17" xfId="0" applyFont="1" applyFill="1" applyBorder="1" applyAlignment="1">
      <alignment vertical="center"/>
    </xf>
    <xf numFmtId="0" fontId="74" fillId="33" borderId="10" xfId="0" applyFont="1" applyFill="1" applyBorder="1" applyAlignment="1">
      <alignment horizontal="center" vertical="center" wrapText="1"/>
    </xf>
    <xf numFmtId="0" fontId="14" fillId="36" borderId="12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4" xfId="0" applyFont="1" applyFill="1" applyBorder="1" applyAlignment="1">
      <alignment vertical="center" wrapText="1"/>
    </xf>
    <xf numFmtId="0" fontId="74" fillId="38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left" vertical="center" wrapText="1"/>
    </xf>
    <xf numFmtId="0" fontId="6" fillId="36" borderId="16" xfId="0" applyFont="1" applyFill="1" applyBorder="1" applyAlignment="1">
      <alignment horizontal="left" vertical="center" wrapText="1"/>
    </xf>
    <xf numFmtId="0" fontId="6" fillId="36" borderId="17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33" fillId="35" borderId="21" xfId="0" applyFont="1" applyFill="1" applyBorder="1" applyAlignment="1">
      <alignment horizontal="center" vertical="center" wrapText="1"/>
    </xf>
    <xf numFmtId="0" fontId="33" fillId="35" borderId="13" xfId="0" applyFont="1" applyFill="1" applyBorder="1" applyAlignment="1">
      <alignment horizontal="center" vertical="center" wrapText="1"/>
    </xf>
    <xf numFmtId="0" fontId="13" fillId="41" borderId="10" xfId="0" applyFont="1" applyFill="1" applyBorder="1" applyAlignment="1">
      <alignment horizontal="center" vertical="center" wrapText="1"/>
    </xf>
    <xf numFmtId="0" fontId="32" fillId="35" borderId="12" xfId="0" applyFont="1" applyFill="1" applyBorder="1" applyAlignment="1">
      <alignment horizontal="center" vertical="center" wrapText="1"/>
    </xf>
    <xf numFmtId="0" fontId="32" fillId="35" borderId="16" xfId="0" applyFont="1" applyFill="1" applyBorder="1" applyAlignment="1">
      <alignment horizontal="center" vertical="center" wrapText="1"/>
    </xf>
    <xf numFmtId="0" fontId="32" fillId="35" borderId="17" xfId="0" applyFont="1" applyFill="1" applyBorder="1" applyAlignment="1">
      <alignment horizontal="center" vertical="center" wrapText="1"/>
    </xf>
    <xf numFmtId="0" fontId="13" fillId="41" borderId="11" xfId="0" applyFont="1" applyFill="1" applyBorder="1" applyAlignment="1">
      <alignment horizontal="center" vertical="center" wrapText="1"/>
    </xf>
    <xf numFmtId="0" fontId="13" fillId="41" borderId="22" xfId="0" applyFont="1" applyFill="1" applyBorder="1" applyAlignment="1">
      <alignment horizontal="center" vertical="center" wrapText="1"/>
    </xf>
    <xf numFmtId="0" fontId="13" fillId="41" borderId="23" xfId="0" applyFont="1" applyFill="1" applyBorder="1" applyAlignment="1">
      <alignment horizontal="center" vertical="center" wrapText="1"/>
    </xf>
    <xf numFmtId="0" fontId="31" fillId="35" borderId="12" xfId="56" applyFont="1" applyFill="1" applyBorder="1" applyAlignment="1">
      <alignment horizontal="center" vertical="center" wrapText="1"/>
      <protection/>
    </xf>
    <xf numFmtId="0" fontId="31" fillId="35" borderId="16" xfId="56" applyFont="1" applyFill="1" applyBorder="1" applyAlignment="1">
      <alignment horizontal="center" vertical="center" wrapText="1"/>
      <protection/>
    </xf>
    <xf numFmtId="0" fontId="31" fillId="35" borderId="17" xfId="56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Heading" xfId="46"/>
    <cellStyle name="Heading1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Obliczenia" xfId="57"/>
    <cellStyle name="Percent" xfId="58"/>
    <cellStyle name="Procentowy 2" xfId="59"/>
    <cellStyle name="Result" xfId="60"/>
    <cellStyle name="Result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Zł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8"/>
  <sheetViews>
    <sheetView tabSelected="1" view="pageBreakPreview" zoomScale="68" zoomScaleNormal="68" zoomScaleSheetLayoutView="68" zoomScalePageLayoutView="60" workbookViewId="0" topLeftCell="A4">
      <selection activeCell="G43" sqref="G43:H43"/>
    </sheetView>
  </sheetViews>
  <sheetFormatPr defaultColWidth="9.140625" defaultRowHeight="12.75"/>
  <cols>
    <col min="1" max="1" width="5.57421875" style="27" customWidth="1"/>
    <col min="2" max="2" width="84.421875" style="19" customWidth="1"/>
    <col min="3" max="3" width="15.57421875" style="27" customWidth="1"/>
    <col min="4" max="5" width="22.8515625" style="20" customWidth="1"/>
    <col min="6" max="6" width="22.8515625" style="54" customWidth="1"/>
    <col min="7" max="7" width="23.28125" style="25" customWidth="1"/>
    <col min="8" max="8" width="29.00390625" style="19" customWidth="1"/>
    <col min="9" max="9" width="40.140625" style="19" customWidth="1"/>
    <col min="10" max="10" width="38.140625" style="19" customWidth="1"/>
    <col min="11" max="11" width="13.57421875" style="29" bestFit="1" customWidth="1"/>
    <col min="12" max="12" width="9.140625" style="29" customWidth="1"/>
    <col min="13" max="13" width="16.8515625" style="29" bestFit="1" customWidth="1"/>
    <col min="14" max="14" width="15.7109375" style="29" bestFit="1" customWidth="1"/>
    <col min="15" max="16384" width="9.140625" style="29" customWidth="1"/>
  </cols>
  <sheetData>
    <row r="1" spans="6:10" ht="14.25">
      <c r="F1" s="76"/>
      <c r="I1" s="250" t="s">
        <v>18</v>
      </c>
      <c r="J1" s="250"/>
    </row>
    <row r="2" spans="6:9" ht="14.25">
      <c r="F2" s="250" t="s">
        <v>330</v>
      </c>
      <c r="G2" s="250"/>
      <c r="H2" s="250"/>
      <c r="I2" s="250"/>
    </row>
    <row r="3" spans="1:12" ht="40.5" customHeight="1">
      <c r="A3" s="264" t="s">
        <v>119</v>
      </c>
      <c r="B3" s="264"/>
      <c r="C3" s="264"/>
      <c r="D3" s="264"/>
      <c r="E3" s="264"/>
      <c r="F3" s="264"/>
      <c r="G3" s="264"/>
      <c r="H3" s="264"/>
      <c r="I3" s="264"/>
      <c r="J3" s="63"/>
      <c r="K3" s="18"/>
      <c r="L3" s="18"/>
    </row>
    <row r="4" spans="1:9" ht="56.25" customHeight="1">
      <c r="A4" s="64" t="s">
        <v>0</v>
      </c>
      <c r="B4" s="64" t="s">
        <v>11</v>
      </c>
      <c r="C4" s="64" t="s">
        <v>1</v>
      </c>
      <c r="D4" s="65" t="s">
        <v>9</v>
      </c>
      <c r="E4" s="65" t="s">
        <v>100</v>
      </c>
      <c r="F4" s="66" t="s">
        <v>16</v>
      </c>
      <c r="G4" s="64" t="s">
        <v>17</v>
      </c>
      <c r="H4" s="64" t="s">
        <v>65</v>
      </c>
      <c r="I4" s="64" t="s">
        <v>6</v>
      </c>
    </row>
    <row r="5" spans="1:10" s="33" customFormat="1" ht="26.25" customHeight="1">
      <c r="A5" s="89" t="s">
        <v>8</v>
      </c>
      <c r="B5" s="251" t="s">
        <v>19</v>
      </c>
      <c r="C5" s="252"/>
      <c r="D5" s="252"/>
      <c r="E5" s="252"/>
      <c r="F5" s="253"/>
      <c r="G5" s="254"/>
      <c r="H5" s="90"/>
      <c r="I5" s="91" t="s">
        <v>51</v>
      </c>
      <c r="J5" s="92"/>
    </row>
    <row r="6" spans="1:10" s="32" customFormat="1" ht="99.75">
      <c r="A6" s="157">
        <v>1</v>
      </c>
      <c r="B6" s="158" t="s">
        <v>47</v>
      </c>
      <c r="C6" s="157">
        <v>1948</v>
      </c>
      <c r="D6" s="159"/>
      <c r="E6" s="159">
        <v>1508431.19</v>
      </c>
      <c r="F6" s="243">
        <v>423.9</v>
      </c>
      <c r="G6" s="161" t="s">
        <v>168</v>
      </c>
      <c r="H6" s="162" t="s">
        <v>169</v>
      </c>
      <c r="I6" s="161" t="s">
        <v>49</v>
      </c>
      <c r="J6" s="96"/>
    </row>
    <row r="7" spans="1:10" s="32" customFormat="1" ht="99.75">
      <c r="A7" s="157">
        <v>2</v>
      </c>
      <c r="B7" s="163" t="s">
        <v>31</v>
      </c>
      <c r="C7" s="164">
        <v>1980</v>
      </c>
      <c r="D7" s="165"/>
      <c r="E7" s="165">
        <v>864856.8556</v>
      </c>
      <c r="F7" s="244">
        <v>405.07</v>
      </c>
      <c r="G7" s="166" t="s">
        <v>67</v>
      </c>
      <c r="H7" s="245" t="s">
        <v>331</v>
      </c>
      <c r="I7" s="162" t="s">
        <v>170</v>
      </c>
      <c r="J7" s="96"/>
    </row>
    <row r="8" spans="1:10" s="32" customFormat="1" ht="71.25">
      <c r="A8" s="157">
        <v>3</v>
      </c>
      <c r="B8" s="246" t="s">
        <v>32</v>
      </c>
      <c r="C8" s="247" t="s">
        <v>337</v>
      </c>
      <c r="D8" s="159"/>
      <c r="E8" s="165">
        <v>448366.8</v>
      </c>
      <c r="F8" s="243">
        <v>210</v>
      </c>
      <c r="G8" s="166" t="s">
        <v>67</v>
      </c>
      <c r="H8" s="162" t="s">
        <v>338</v>
      </c>
      <c r="I8" s="160" t="s">
        <v>68</v>
      </c>
      <c r="J8" s="96"/>
    </row>
    <row r="9" spans="1:10" s="32" customFormat="1" ht="57">
      <c r="A9" s="157">
        <v>4</v>
      </c>
      <c r="B9" s="246" t="s">
        <v>332</v>
      </c>
      <c r="C9" s="248">
        <v>1961</v>
      </c>
      <c r="D9" s="159"/>
      <c r="E9" s="165">
        <v>358693.44</v>
      </c>
      <c r="F9" s="243">
        <v>168</v>
      </c>
      <c r="G9" s="166" t="s">
        <v>67</v>
      </c>
      <c r="H9" s="162" t="s">
        <v>171</v>
      </c>
      <c r="I9" s="160" t="s">
        <v>69</v>
      </c>
      <c r="J9" s="96"/>
    </row>
    <row r="10" spans="1:10" s="32" customFormat="1" ht="57">
      <c r="A10" s="157">
        <v>5</v>
      </c>
      <c r="B10" s="158" t="s">
        <v>33</v>
      </c>
      <c r="C10" s="157">
        <v>1992</v>
      </c>
      <c r="D10" s="159"/>
      <c r="E10" s="165">
        <v>1107679.504</v>
      </c>
      <c r="F10" s="160">
        <v>518.8</v>
      </c>
      <c r="G10" s="166" t="s">
        <v>67</v>
      </c>
      <c r="H10" s="162" t="s">
        <v>172</v>
      </c>
      <c r="I10" s="160" t="s">
        <v>70</v>
      </c>
      <c r="J10" s="96"/>
    </row>
    <row r="11" spans="1:10" s="32" customFormat="1" ht="28.5">
      <c r="A11" s="157">
        <v>6</v>
      </c>
      <c r="B11" s="158" t="s">
        <v>34</v>
      </c>
      <c r="C11" s="157">
        <v>1983</v>
      </c>
      <c r="D11" s="159"/>
      <c r="E11" s="165">
        <v>427016</v>
      </c>
      <c r="F11" s="160">
        <v>200</v>
      </c>
      <c r="G11" s="166" t="s">
        <v>67</v>
      </c>
      <c r="H11" s="162" t="s">
        <v>77</v>
      </c>
      <c r="I11" s="160" t="s">
        <v>71</v>
      </c>
      <c r="J11" s="96"/>
    </row>
    <row r="12" spans="1:10" s="32" customFormat="1" ht="45">
      <c r="A12" s="157">
        <v>7</v>
      </c>
      <c r="B12" s="208" t="s">
        <v>336</v>
      </c>
      <c r="C12" s="157">
        <v>1974</v>
      </c>
      <c r="D12" s="159"/>
      <c r="E12" s="165">
        <v>451355.912</v>
      </c>
      <c r="F12" s="160">
        <v>211.4</v>
      </c>
      <c r="G12" s="166" t="s">
        <v>67</v>
      </c>
      <c r="H12" s="162" t="s">
        <v>173</v>
      </c>
      <c r="I12" s="160" t="s">
        <v>74</v>
      </c>
      <c r="J12" s="96"/>
    </row>
    <row r="13" spans="1:10" s="32" customFormat="1" ht="57">
      <c r="A13" s="157">
        <v>8</v>
      </c>
      <c r="B13" s="158" t="s">
        <v>35</v>
      </c>
      <c r="C13" s="157">
        <v>2002</v>
      </c>
      <c r="D13" s="159"/>
      <c r="E13" s="165">
        <v>1063269.8399999999</v>
      </c>
      <c r="F13" s="160">
        <v>498</v>
      </c>
      <c r="G13" s="166" t="s">
        <v>67</v>
      </c>
      <c r="H13" s="162" t="s">
        <v>171</v>
      </c>
      <c r="I13" s="160" t="s">
        <v>72</v>
      </c>
      <c r="J13" s="96"/>
    </row>
    <row r="14" spans="1:10" s="32" customFormat="1" ht="28.5">
      <c r="A14" s="157">
        <v>9</v>
      </c>
      <c r="B14" s="158" t="s">
        <v>36</v>
      </c>
      <c r="C14" s="157">
        <v>2002</v>
      </c>
      <c r="D14" s="159">
        <v>988568.44</v>
      </c>
      <c r="E14" s="165">
        <v>0</v>
      </c>
      <c r="F14" s="160"/>
      <c r="G14" s="166" t="s">
        <v>67</v>
      </c>
      <c r="H14" s="162" t="s">
        <v>77</v>
      </c>
      <c r="I14" s="160" t="s">
        <v>75</v>
      </c>
      <c r="J14" s="96"/>
    </row>
    <row r="15" spans="1:10" s="32" customFormat="1" ht="28.5">
      <c r="A15" s="157">
        <v>10</v>
      </c>
      <c r="B15" s="158" t="s">
        <v>37</v>
      </c>
      <c r="C15" s="157">
        <v>2007</v>
      </c>
      <c r="D15" s="159"/>
      <c r="E15" s="165">
        <v>1240481.48</v>
      </c>
      <c r="F15" s="160">
        <v>581</v>
      </c>
      <c r="G15" s="166" t="s">
        <v>67</v>
      </c>
      <c r="H15" s="162" t="s">
        <v>77</v>
      </c>
      <c r="I15" s="160" t="s">
        <v>73</v>
      </c>
      <c r="J15" s="96"/>
    </row>
    <row r="16" spans="1:10" s="32" customFormat="1" ht="28.5">
      <c r="A16" s="157">
        <v>11</v>
      </c>
      <c r="B16" s="158" t="s">
        <v>38</v>
      </c>
      <c r="C16" s="157">
        <v>2011</v>
      </c>
      <c r="D16" s="159">
        <v>2849163.01</v>
      </c>
      <c r="E16" s="165">
        <v>0</v>
      </c>
      <c r="F16" s="160"/>
      <c r="G16" s="166" t="s">
        <v>67</v>
      </c>
      <c r="H16" s="162" t="s">
        <v>77</v>
      </c>
      <c r="I16" s="160" t="s">
        <v>76</v>
      </c>
      <c r="J16" s="96"/>
    </row>
    <row r="17" spans="1:10" s="32" customFormat="1" ht="85.5">
      <c r="A17" s="157">
        <v>12</v>
      </c>
      <c r="B17" s="158" t="s">
        <v>78</v>
      </c>
      <c r="C17" s="157">
        <v>2012</v>
      </c>
      <c r="D17" s="168">
        <v>1007073.26</v>
      </c>
      <c r="E17" s="165"/>
      <c r="F17" s="162" t="s">
        <v>79</v>
      </c>
      <c r="G17" s="166" t="s">
        <v>80</v>
      </c>
      <c r="H17" s="162" t="s">
        <v>81</v>
      </c>
      <c r="I17" s="160" t="s">
        <v>44</v>
      </c>
      <c r="J17" s="96"/>
    </row>
    <row r="18" spans="1:10" s="32" customFormat="1" ht="15.75">
      <c r="A18" s="157">
        <v>13</v>
      </c>
      <c r="B18" s="158" t="s">
        <v>82</v>
      </c>
      <c r="C18" s="157">
        <v>2013</v>
      </c>
      <c r="D18" s="168">
        <v>228223.94</v>
      </c>
      <c r="E18" s="165"/>
      <c r="F18" s="160">
        <v>500</v>
      </c>
      <c r="G18" s="166"/>
      <c r="H18" s="162" t="s">
        <v>83</v>
      </c>
      <c r="I18" s="160" t="s">
        <v>44</v>
      </c>
      <c r="J18" s="96"/>
    </row>
    <row r="19" spans="1:10" s="32" customFormat="1" ht="15.75">
      <c r="A19" s="157">
        <v>14</v>
      </c>
      <c r="B19" s="158" t="s">
        <v>84</v>
      </c>
      <c r="C19" s="157">
        <v>2013</v>
      </c>
      <c r="D19" s="168">
        <v>125663.06</v>
      </c>
      <c r="E19" s="165"/>
      <c r="F19" s="160">
        <v>240</v>
      </c>
      <c r="G19" s="166"/>
      <c r="H19" s="162" t="s">
        <v>83</v>
      </c>
      <c r="I19" s="160" t="s">
        <v>64</v>
      </c>
      <c r="J19" s="96"/>
    </row>
    <row r="20" spans="1:10" s="32" customFormat="1" ht="71.25">
      <c r="A20" s="157">
        <v>15</v>
      </c>
      <c r="B20" s="158" t="s">
        <v>85</v>
      </c>
      <c r="C20" s="157">
        <v>2014</v>
      </c>
      <c r="D20" s="168"/>
      <c r="E20" s="165">
        <v>337342.64</v>
      </c>
      <c r="F20" s="160">
        <v>158</v>
      </c>
      <c r="G20" s="166" t="s">
        <v>80</v>
      </c>
      <c r="H20" s="245" t="s">
        <v>339</v>
      </c>
      <c r="I20" s="160" t="s">
        <v>86</v>
      </c>
      <c r="J20" s="96"/>
    </row>
    <row r="21" spans="1:10" s="51" customFormat="1" ht="28.5">
      <c r="A21" s="157">
        <v>16</v>
      </c>
      <c r="B21" s="169" t="s">
        <v>25</v>
      </c>
      <c r="C21" s="157">
        <v>2013</v>
      </c>
      <c r="D21" s="168">
        <v>5657280.76</v>
      </c>
      <c r="E21" s="170"/>
      <c r="F21" s="156"/>
      <c r="G21" s="171"/>
      <c r="H21" s="245" t="s">
        <v>77</v>
      </c>
      <c r="I21" s="160" t="s">
        <v>90</v>
      </c>
      <c r="J21" s="99"/>
    </row>
    <row r="22" spans="1:10" s="51" customFormat="1" ht="28.5">
      <c r="A22" s="157">
        <v>17</v>
      </c>
      <c r="B22" s="169" t="s">
        <v>91</v>
      </c>
      <c r="C22" s="157">
        <v>1938</v>
      </c>
      <c r="D22" s="168">
        <v>362606.25</v>
      </c>
      <c r="E22" s="170"/>
      <c r="F22" s="172">
        <v>1080</v>
      </c>
      <c r="G22" s="171"/>
      <c r="H22" s="162" t="s">
        <v>77</v>
      </c>
      <c r="I22" s="160" t="s">
        <v>44</v>
      </c>
      <c r="J22" s="99"/>
    </row>
    <row r="23" spans="1:10" s="51" customFormat="1" ht="28.5">
      <c r="A23" s="157">
        <v>18</v>
      </c>
      <c r="B23" s="169" t="s">
        <v>92</v>
      </c>
      <c r="C23" s="157">
        <v>1996</v>
      </c>
      <c r="D23" s="168">
        <v>2148981.32</v>
      </c>
      <c r="E23" s="170"/>
      <c r="F23" s="173"/>
      <c r="G23" s="171"/>
      <c r="H23" s="162" t="s">
        <v>77</v>
      </c>
      <c r="I23" s="160" t="s">
        <v>44</v>
      </c>
      <c r="J23" s="99"/>
    </row>
    <row r="24" spans="1:10" s="51" customFormat="1" ht="28.5">
      <c r="A24" s="157">
        <v>19</v>
      </c>
      <c r="B24" s="169" t="s">
        <v>103</v>
      </c>
      <c r="C24" s="157">
        <v>2016</v>
      </c>
      <c r="D24" s="168">
        <v>72935.54</v>
      </c>
      <c r="E24" s="159"/>
      <c r="F24" s="160">
        <v>372</v>
      </c>
      <c r="G24" s="171"/>
      <c r="H24" s="162" t="s">
        <v>104</v>
      </c>
      <c r="I24" s="160" t="s">
        <v>105</v>
      </c>
      <c r="J24" s="99"/>
    </row>
    <row r="25" spans="1:10" s="51" customFormat="1" ht="28.5">
      <c r="A25" s="157">
        <v>20</v>
      </c>
      <c r="B25" s="169" t="s">
        <v>106</v>
      </c>
      <c r="C25" s="157">
        <v>2016</v>
      </c>
      <c r="D25" s="168">
        <v>68461.07</v>
      </c>
      <c r="E25" s="159"/>
      <c r="F25" s="160">
        <v>309</v>
      </c>
      <c r="G25" s="171"/>
      <c r="H25" s="162" t="s">
        <v>104</v>
      </c>
      <c r="I25" s="160" t="s">
        <v>107</v>
      </c>
      <c r="J25" s="99"/>
    </row>
    <row r="26" spans="1:10" s="51" customFormat="1" ht="85.5">
      <c r="A26" s="157">
        <v>21</v>
      </c>
      <c r="B26" s="169" t="s">
        <v>108</v>
      </c>
      <c r="C26" s="167" t="s">
        <v>109</v>
      </c>
      <c r="D26" s="168"/>
      <c r="E26" s="159">
        <v>205036.80000000002</v>
      </c>
      <c r="F26" s="160">
        <v>96</v>
      </c>
      <c r="G26" s="171"/>
      <c r="H26" s="162" t="s">
        <v>174</v>
      </c>
      <c r="I26" s="160" t="s">
        <v>110</v>
      </c>
      <c r="J26" s="99"/>
    </row>
    <row r="27" spans="1:10" s="51" customFormat="1" ht="99.75">
      <c r="A27" s="157">
        <v>22</v>
      </c>
      <c r="B27" s="169" t="s">
        <v>111</v>
      </c>
      <c r="C27" s="167" t="s">
        <v>335</v>
      </c>
      <c r="D27" s="168">
        <v>179855.32</v>
      </c>
      <c r="E27" s="159"/>
      <c r="F27" s="160">
        <v>79</v>
      </c>
      <c r="G27" s="171"/>
      <c r="H27" s="162" t="s">
        <v>175</v>
      </c>
      <c r="I27" s="160" t="s">
        <v>112</v>
      </c>
      <c r="J27" s="99"/>
    </row>
    <row r="28" spans="1:10" s="51" customFormat="1" ht="57">
      <c r="A28" s="157">
        <v>23</v>
      </c>
      <c r="B28" s="169" t="s">
        <v>113</v>
      </c>
      <c r="C28" s="167" t="s">
        <v>114</v>
      </c>
      <c r="D28" s="168"/>
      <c r="E28" s="159">
        <v>155913.40000000002</v>
      </c>
      <c r="F28" s="160">
        <v>73</v>
      </c>
      <c r="G28" s="171"/>
      <c r="H28" s="162" t="s">
        <v>115</v>
      </c>
      <c r="I28" s="160" t="s">
        <v>116</v>
      </c>
      <c r="J28" s="99"/>
    </row>
    <row r="29" spans="1:10" s="51" customFormat="1" ht="28.5">
      <c r="A29" s="164">
        <v>24</v>
      </c>
      <c r="B29" s="169" t="s">
        <v>121</v>
      </c>
      <c r="C29" s="167">
        <v>2017</v>
      </c>
      <c r="D29" s="168">
        <v>29313.11</v>
      </c>
      <c r="E29" s="159"/>
      <c r="F29" s="160"/>
      <c r="G29" s="166"/>
      <c r="H29" s="162" t="s">
        <v>104</v>
      </c>
      <c r="I29" s="160" t="s">
        <v>122</v>
      </c>
      <c r="J29" s="99"/>
    </row>
    <row r="30" spans="1:10" s="51" customFormat="1" ht="28.5">
      <c r="A30" s="164">
        <v>25</v>
      </c>
      <c r="B30" s="169" t="s">
        <v>123</v>
      </c>
      <c r="C30" s="167">
        <v>2017</v>
      </c>
      <c r="D30" s="168">
        <v>34537.09</v>
      </c>
      <c r="E30" s="159"/>
      <c r="F30" s="160"/>
      <c r="G30" s="166"/>
      <c r="H30" s="162" t="s">
        <v>104</v>
      </c>
      <c r="I30" s="160" t="s">
        <v>124</v>
      </c>
      <c r="J30" s="99"/>
    </row>
    <row r="31" spans="1:10" s="51" customFormat="1" ht="28.5">
      <c r="A31" s="164">
        <v>26</v>
      </c>
      <c r="B31" s="169" t="s">
        <v>156</v>
      </c>
      <c r="C31" s="167">
        <v>2018</v>
      </c>
      <c r="D31" s="168">
        <v>21405.4</v>
      </c>
      <c r="E31" s="159"/>
      <c r="F31" s="160"/>
      <c r="G31" s="166"/>
      <c r="H31" s="162" t="s">
        <v>104</v>
      </c>
      <c r="I31" s="160" t="s">
        <v>157</v>
      </c>
      <c r="J31" s="99"/>
    </row>
    <row r="32" spans="1:10" s="51" customFormat="1" ht="28.5">
      <c r="A32" s="164">
        <v>27</v>
      </c>
      <c r="B32" s="169" t="s">
        <v>158</v>
      </c>
      <c r="C32" s="167">
        <v>2018</v>
      </c>
      <c r="D32" s="168">
        <v>18081</v>
      </c>
      <c r="E32" s="159"/>
      <c r="F32" s="160"/>
      <c r="G32" s="166"/>
      <c r="H32" s="162" t="s">
        <v>104</v>
      </c>
      <c r="I32" s="160" t="s">
        <v>159</v>
      </c>
      <c r="J32" s="99"/>
    </row>
    <row r="33" spans="1:10" s="51" customFormat="1" ht="28.5">
      <c r="A33" s="164">
        <v>28</v>
      </c>
      <c r="B33" s="169" t="s">
        <v>160</v>
      </c>
      <c r="C33" s="167">
        <v>2018</v>
      </c>
      <c r="D33" s="174" t="s">
        <v>161</v>
      </c>
      <c r="E33" s="159"/>
      <c r="F33" s="160"/>
      <c r="G33" s="166"/>
      <c r="H33" s="162" t="s">
        <v>162</v>
      </c>
      <c r="I33" s="160" t="s">
        <v>163</v>
      </c>
      <c r="J33" s="99"/>
    </row>
    <row r="34" spans="1:10" s="51" customFormat="1" ht="57">
      <c r="A34" s="164">
        <v>29</v>
      </c>
      <c r="B34" s="249" t="s">
        <v>340</v>
      </c>
      <c r="C34" s="167">
        <v>1960</v>
      </c>
      <c r="D34" s="174">
        <v>198899.72</v>
      </c>
      <c r="E34" s="159"/>
      <c r="F34" s="160">
        <v>125</v>
      </c>
      <c r="G34" s="166"/>
      <c r="H34" s="162" t="s">
        <v>164</v>
      </c>
      <c r="I34" s="160" t="s">
        <v>165</v>
      </c>
      <c r="J34" s="99"/>
    </row>
    <row r="35" spans="1:10" s="51" customFormat="1" ht="28.5">
      <c r="A35" s="164">
        <v>30</v>
      </c>
      <c r="B35" s="169" t="s">
        <v>125</v>
      </c>
      <c r="C35" s="167">
        <v>2017</v>
      </c>
      <c r="D35" s="168">
        <v>19640.59</v>
      </c>
      <c r="E35" s="159"/>
      <c r="F35" s="160"/>
      <c r="G35" s="166"/>
      <c r="H35" s="162" t="s">
        <v>104</v>
      </c>
      <c r="I35" s="160" t="s">
        <v>110</v>
      </c>
      <c r="J35" s="99"/>
    </row>
    <row r="36" spans="1:10" s="156" customFormat="1" ht="42.75">
      <c r="A36" s="183">
        <v>31</v>
      </c>
      <c r="B36" s="191" t="s">
        <v>180</v>
      </c>
      <c r="C36" s="189">
        <v>1960</v>
      </c>
      <c r="D36" s="192"/>
      <c r="E36" s="184">
        <v>181462.78</v>
      </c>
      <c r="F36" s="185">
        <v>131</v>
      </c>
      <c r="G36" s="188"/>
      <c r="H36" s="187" t="s">
        <v>181</v>
      </c>
      <c r="I36" s="186" t="s">
        <v>49</v>
      </c>
      <c r="J36" s="99"/>
    </row>
    <row r="37" spans="1:10" s="156" customFormat="1" ht="28.5">
      <c r="A37" s="183">
        <v>32</v>
      </c>
      <c r="B37" s="191" t="s">
        <v>182</v>
      </c>
      <c r="C37" s="189">
        <v>2019</v>
      </c>
      <c r="D37" s="190">
        <v>104029.22</v>
      </c>
      <c r="E37" s="184"/>
      <c r="F37" s="185"/>
      <c r="G37" s="188"/>
      <c r="H37" s="187" t="s">
        <v>104</v>
      </c>
      <c r="I37" s="185" t="s">
        <v>112</v>
      </c>
      <c r="J37" s="99"/>
    </row>
    <row r="38" spans="1:10" s="156" customFormat="1" ht="57">
      <c r="A38" s="193">
        <v>33</v>
      </c>
      <c r="B38" s="200" t="s">
        <v>183</v>
      </c>
      <c r="C38" s="198">
        <v>1965</v>
      </c>
      <c r="D38" s="199"/>
      <c r="E38" s="194">
        <v>126680.82</v>
      </c>
      <c r="F38" s="195">
        <v>89</v>
      </c>
      <c r="G38" s="197"/>
      <c r="H38" s="196" t="s">
        <v>184</v>
      </c>
      <c r="I38" s="195" t="s">
        <v>185</v>
      </c>
      <c r="J38" s="99"/>
    </row>
    <row r="39" spans="1:10" s="156" customFormat="1" ht="85.5">
      <c r="A39" s="201">
        <v>34</v>
      </c>
      <c r="B39" s="208" t="s">
        <v>186</v>
      </c>
      <c r="C39" s="201">
        <v>1990</v>
      </c>
      <c r="D39" s="207"/>
      <c r="E39" s="153">
        <v>3029156.25</v>
      </c>
      <c r="F39" s="106">
        <v>820</v>
      </c>
      <c r="G39" s="204" t="s">
        <v>334</v>
      </c>
      <c r="H39" s="204" t="s">
        <v>187</v>
      </c>
      <c r="I39" s="203" t="s">
        <v>134</v>
      </c>
      <c r="J39" s="99"/>
    </row>
    <row r="40" spans="1:10" s="156" customFormat="1" ht="28.5">
      <c r="A40" s="201">
        <v>35</v>
      </c>
      <c r="B40" s="208" t="s">
        <v>188</v>
      </c>
      <c r="C40" s="206">
        <v>2019</v>
      </c>
      <c r="D40" s="209">
        <v>40685.24</v>
      </c>
      <c r="E40" s="202"/>
      <c r="F40" s="203"/>
      <c r="G40" s="205"/>
      <c r="H40" s="204" t="s">
        <v>189</v>
      </c>
      <c r="I40" s="203" t="s">
        <v>163</v>
      </c>
      <c r="J40" s="99"/>
    </row>
    <row r="41" spans="1:10" s="51" customFormat="1" ht="16.5" customHeight="1">
      <c r="A41" s="67"/>
      <c r="B41" s="68"/>
      <c r="C41" s="69"/>
      <c r="D41" s="70"/>
      <c r="E41" s="75">
        <f>SUM(D6:E40)</f>
        <v>25661147.051599994</v>
      </c>
      <c r="F41" s="71"/>
      <c r="G41" s="72"/>
      <c r="H41" s="73"/>
      <c r="I41" s="74"/>
      <c r="J41" s="50"/>
    </row>
    <row r="42" spans="1:11" s="33" customFormat="1" ht="21" customHeight="1">
      <c r="A42" s="89" t="s">
        <v>20</v>
      </c>
      <c r="B42" s="256" t="s">
        <v>42</v>
      </c>
      <c r="C42" s="253"/>
      <c r="D42" s="253"/>
      <c r="E42" s="253"/>
      <c r="F42" s="253"/>
      <c r="G42" s="253"/>
      <c r="H42" s="254"/>
      <c r="I42" s="91" t="s">
        <v>66</v>
      </c>
      <c r="K42" s="96"/>
    </row>
    <row r="43" spans="1:12" s="33" customFormat="1" ht="99.75">
      <c r="A43" s="93">
        <v>1</v>
      </c>
      <c r="B43" s="98" t="s">
        <v>50</v>
      </c>
      <c r="C43" s="97">
        <v>1950</v>
      </c>
      <c r="D43" s="101"/>
      <c r="E43" s="101">
        <f>3558.46*F43</f>
        <v>1283714.445</v>
      </c>
      <c r="F43" s="100">
        <v>360.75</v>
      </c>
      <c r="G43" s="245" t="s">
        <v>333</v>
      </c>
      <c r="H43" s="245" t="s">
        <v>341</v>
      </c>
      <c r="I43" s="94" t="s">
        <v>48</v>
      </c>
      <c r="K43" s="96"/>
      <c r="L43" s="32"/>
    </row>
    <row r="44" spans="1:12" s="32" customFormat="1" ht="15.75">
      <c r="A44" s="255" t="s">
        <v>7</v>
      </c>
      <c r="B44" s="255"/>
      <c r="C44" s="255"/>
      <c r="D44" s="34"/>
      <c r="E44" s="34">
        <f>SUM(E43)</f>
        <v>1283714.445</v>
      </c>
      <c r="F44" s="34"/>
      <c r="G44" s="35"/>
      <c r="H44" s="36"/>
      <c r="I44" s="36"/>
      <c r="J44" s="37"/>
      <c r="K44" s="46"/>
      <c r="L44" s="33"/>
    </row>
    <row r="45" spans="1:12" s="32" customFormat="1" ht="21" customHeight="1">
      <c r="A45" s="24" t="s">
        <v>21</v>
      </c>
      <c r="B45" s="257" t="s">
        <v>25</v>
      </c>
      <c r="C45" s="258"/>
      <c r="D45" s="258"/>
      <c r="E45" s="258"/>
      <c r="F45" s="258"/>
      <c r="G45" s="259"/>
      <c r="H45" s="260"/>
      <c r="I45" s="17" t="s">
        <v>117</v>
      </c>
      <c r="K45" s="46"/>
      <c r="L45" s="29"/>
    </row>
    <row r="46" spans="1:11" s="32" customFormat="1" ht="42.75">
      <c r="A46" s="93">
        <v>1</v>
      </c>
      <c r="B46" s="98" t="s">
        <v>29</v>
      </c>
      <c r="C46" s="97">
        <v>2013</v>
      </c>
      <c r="D46" s="101" t="s">
        <v>99</v>
      </c>
      <c r="E46" s="101"/>
      <c r="F46" s="100">
        <v>1500</v>
      </c>
      <c r="G46" s="95" t="s">
        <v>52</v>
      </c>
      <c r="H46" s="95" t="s">
        <v>53</v>
      </c>
      <c r="I46" s="94" t="s">
        <v>30</v>
      </c>
      <c r="K46" s="96"/>
    </row>
    <row r="47" spans="1:11" s="33" customFormat="1" ht="17.25" customHeight="1">
      <c r="A47" s="255" t="s">
        <v>7</v>
      </c>
      <c r="B47" s="255"/>
      <c r="C47" s="255"/>
      <c r="D47" s="34">
        <f>SUM(D46)</f>
        <v>0</v>
      </c>
      <c r="E47" s="34"/>
      <c r="F47" s="34"/>
      <c r="G47" s="35"/>
      <c r="H47" s="36"/>
      <c r="I47" s="36"/>
      <c r="J47" s="44"/>
      <c r="K47" s="47"/>
    </row>
    <row r="48" spans="1:10" ht="21" customHeight="1">
      <c r="A48" s="24" t="s">
        <v>22</v>
      </c>
      <c r="B48" s="262" t="s">
        <v>60</v>
      </c>
      <c r="C48" s="258"/>
      <c r="D48" s="258"/>
      <c r="E48" s="258"/>
      <c r="F48" s="259"/>
      <c r="G48" s="260"/>
      <c r="H48" s="55"/>
      <c r="I48" s="43" t="s">
        <v>58</v>
      </c>
      <c r="J48" s="45"/>
    </row>
    <row r="49" spans="1:10" s="32" customFormat="1" ht="85.5">
      <c r="A49" s="93">
        <v>1</v>
      </c>
      <c r="B49" s="98" t="s">
        <v>46</v>
      </c>
      <c r="C49" s="97" t="s">
        <v>54</v>
      </c>
      <c r="D49" s="101" t="s">
        <v>99</v>
      </c>
      <c r="E49" s="101"/>
      <c r="F49" s="100">
        <f>24*15*3</f>
        <v>1080</v>
      </c>
      <c r="G49" s="95" t="s">
        <v>57</v>
      </c>
      <c r="H49" s="95" t="s">
        <v>55</v>
      </c>
      <c r="I49" s="94" t="s">
        <v>44</v>
      </c>
      <c r="J49" s="102"/>
    </row>
    <row r="50" spans="1:11" s="33" customFormat="1" ht="28.5">
      <c r="A50" s="93">
        <v>2</v>
      </c>
      <c r="B50" s="103" t="s">
        <v>342</v>
      </c>
      <c r="C50" s="104" t="s">
        <v>61</v>
      </c>
      <c r="D50" s="105"/>
      <c r="E50" s="105">
        <f>1423.38*F50</f>
        <v>213507.00000000003</v>
      </c>
      <c r="F50" s="106">
        <v>150</v>
      </c>
      <c r="G50" s="95" t="s">
        <v>62</v>
      </c>
      <c r="H50" s="95" t="s">
        <v>56</v>
      </c>
      <c r="I50" s="94" t="s">
        <v>44</v>
      </c>
      <c r="J50" s="102"/>
      <c r="K50" s="32"/>
    </row>
    <row r="51" spans="1:11" s="33" customFormat="1" ht="15">
      <c r="A51" s="93">
        <v>4</v>
      </c>
      <c r="B51" s="103" t="s">
        <v>45</v>
      </c>
      <c r="C51" s="104"/>
      <c r="D51" s="105"/>
      <c r="E51" s="105">
        <v>36769</v>
      </c>
      <c r="F51" s="106"/>
      <c r="G51" s="95"/>
      <c r="H51" s="95"/>
      <c r="I51" s="94" t="s">
        <v>44</v>
      </c>
      <c r="J51" s="102"/>
      <c r="K51" s="32"/>
    </row>
    <row r="52" spans="1:11" s="62" customFormat="1" ht="15">
      <c r="A52" s="263" t="s">
        <v>7</v>
      </c>
      <c r="B52" s="263"/>
      <c r="C52" s="263"/>
      <c r="D52" s="56"/>
      <c r="E52" s="56">
        <f>SUM(E50:E51)</f>
        <v>250276.00000000003</v>
      </c>
      <c r="F52" s="57"/>
      <c r="G52" s="58"/>
      <c r="H52" s="58"/>
      <c r="I52" s="59"/>
      <c r="J52" s="60"/>
      <c r="K52" s="61"/>
    </row>
    <row r="53" spans="1:9" ht="14.25">
      <c r="A53" s="41" t="s">
        <v>23</v>
      </c>
      <c r="B53" s="261" t="s">
        <v>26</v>
      </c>
      <c r="C53" s="261"/>
      <c r="D53" s="261"/>
      <c r="E53" s="261"/>
      <c r="F53" s="261"/>
      <c r="G53" s="261"/>
      <c r="H53" s="261"/>
      <c r="I53" s="17" t="s">
        <v>63</v>
      </c>
    </row>
    <row r="54" spans="1:9" s="33" customFormat="1" ht="14.25">
      <c r="A54" s="93">
        <v>2</v>
      </c>
      <c r="B54" s="103" t="s">
        <v>135</v>
      </c>
      <c r="C54" s="107"/>
      <c r="D54" s="105"/>
      <c r="E54" s="108">
        <v>125663.06</v>
      </c>
      <c r="F54" s="106"/>
      <c r="G54" s="95"/>
      <c r="H54" s="95"/>
      <c r="I54" s="106" t="s">
        <v>134</v>
      </c>
    </row>
    <row r="55" spans="1:10" ht="14.25">
      <c r="A55" s="255" t="s">
        <v>7</v>
      </c>
      <c r="B55" s="255"/>
      <c r="C55" s="255"/>
      <c r="D55" s="34"/>
      <c r="E55" s="34">
        <f>SUM(E54:E54)</f>
        <v>125663.06</v>
      </c>
      <c r="F55" s="34"/>
      <c r="G55" s="52">
        <f>E55*0.042%</f>
        <v>52.7784852</v>
      </c>
      <c r="H55" s="36"/>
      <c r="I55" s="36"/>
      <c r="J55" s="37"/>
    </row>
    <row r="56" spans="1:10" s="33" customFormat="1" ht="14.25">
      <c r="A56" s="79"/>
      <c r="B56" s="79"/>
      <c r="C56" s="79"/>
      <c r="D56" s="80"/>
      <c r="E56" s="80"/>
      <c r="F56" s="81"/>
      <c r="G56" s="82"/>
      <c r="H56" s="83"/>
      <c r="I56" s="83"/>
      <c r="J56" s="84"/>
    </row>
    <row r="57" spans="1:10" ht="38.25" customHeight="1">
      <c r="A57" s="21"/>
      <c r="B57" s="87"/>
      <c r="C57" s="21"/>
      <c r="D57" s="77" t="s">
        <v>120</v>
      </c>
      <c r="E57" s="78">
        <f>E55+E52+E44+E41</f>
        <v>27320800.556599993</v>
      </c>
      <c r="F57" s="88"/>
      <c r="G57" s="26">
        <v>10</v>
      </c>
      <c r="H57" s="22"/>
      <c r="I57" s="22"/>
      <c r="J57" s="23"/>
    </row>
    <row r="58" spans="1:6" ht="14.25">
      <c r="A58" s="29"/>
      <c r="F58" s="20"/>
    </row>
    <row r="59" ht="14.25">
      <c r="F59" s="20"/>
    </row>
    <row r="60" ht="14.25">
      <c r="F60" s="20"/>
    </row>
    <row r="61" ht="14.25">
      <c r="F61" s="20"/>
    </row>
    <row r="62" ht="14.25">
      <c r="F62" s="20"/>
    </row>
    <row r="63" ht="14.25">
      <c r="F63" s="20"/>
    </row>
    <row r="64" ht="14.25">
      <c r="F64" s="20"/>
    </row>
    <row r="65" ht="14.25">
      <c r="F65" s="20"/>
    </row>
    <row r="66" ht="14.25">
      <c r="F66" s="20"/>
    </row>
    <row r="67" ht="14.25">
      <c r="F67" s="20"/>
    </row>
    <row r="68" ht="14.25">
      <c r="F68" s="20"/>
    </row>
    <row r="69" ht="14.25">
      <c r="F69" s="20"/>
    </row>
    <row r="70" ht="14.25">
      <c r="F70" s="20"/>
    </row>
    <row r="71" ht="14.25">
      <c r="F71" s="20"/>
    </row>
    <row r="72" ht="14.25">
      <c r="F72" s="20"/>
    </row>
    <row r="73" ht="14.25">
      <c r="F73" s="20"/>
    </row>
    <row r="74" ht="14.25">
      <c r="F74" s="20"/>
    </row>
    <row r="75" ht="14.25" customHeight="1">
      <c r="F75" s="20"/>
    </row>
    <row r="76" ht="14.25">
      <c r="F76" s="20"/>
    </row>
    <row r="77" ht="14.25">
      <c r="F77" s="20"/>
    </row>
    <row r="78" ht="14.25">
      <c r="F78" s="20"/>
    </row>
    <row r="79" ht="14.25">
      <c r="F79" s="20"/>
    </row>
    <row r="80" ht="14.25">
      <c r="F80" s="20"/>
    </row>
    <row r="81" ht="14.25">
      <c r="F81" s="20"/>
    </row>
    <row r="82" ht="14.25">
      <c r="F82" s="20"/>
    </row>
    <row r="83" ht="14.25">
      <c r="F83" s="20"/>
    </row>
    <row r="84" ht="14.25">
      <c r="F84" s="20"/>
    </row>
    <row r="85" ht="14.25">
      <c r="F85" s="20"/>
    </row>
    <row r="86" ht="14.25">
      <c r="F86" s="20"/>
    </row>
    <row r="87" ht="14.25">
      <c r="F87" s="20"/>
    </row>
    <row r="88" spans="1:6" ht="14.25">
      <c r="A88" s="30"/>
      <c r="F88" s="20"/>
    </row>
    <row r="89" ht="14.25">
      <c r="F89" s="20"/>
    </row>
    <row r="90" ht="14.25">
      <c r="F90" s="20"/>
    </row>
    <row r="91" ht="14.25">
      <c r="F91" s="20"/>
    </row>
    <row r="92" ht="14.25">
      <c r="F92" s="20"/>
    </row>
    <row r="93" ht="14.25">
      <c r="F93" s="20"/>
    </row>
    <row r="94" ht="14.25">
      <c r="F94" s="20"/>
    </row>
    <row r="95" ht="14.25">
      <c r="F95" s="20"/>
    </row>
    <row r="96" ht="14.25">
      <c r="F96" s="20"/>
    </row>
    <row r="97" ht="14.25">
      <c r="F97" s="20"/>
    </row>
    <row r="98" ht="14.25">
      <c r="F98" s="20"/>
    </row>
    <row r="99" ht="14.25">
      <c r="F99" s="20"/>
    </row>
    <row r="100" ht="14.25">
      <c r="F100" s="20"/>
    </row>
    <row r="101" ht="14.25">
      <c r="F101" s="20"/>
    </row>
    <row r="102" ht="14.25">
      <c r="F102" s="20"/>
    </row>
    <row r="103" ht="14.25">
      <c r="F103" s="20"/>
    </row>
    <row r="104" ht="14.25">
      <c r="F104" s="20"/>
    </row>
    <row r="105" ht="14.25">
      <c r="F105" s="20"/>
    </row>
    <row r="106" ht="14.25">
      <c r="F106" s="20"/>
    </row>
    <row r="107" ht="14.25">
      <c r="F107" s="20"/>
    </row>
    <row r="108" ht="14.25">
      <c r="F108" s="20"/>
    </row>
    <row r="109" ht="14.25">
      <c r="F109" s="20"/>
    </row>
    <row r="110" ht="14.25">
      <c r="F110" s="20"/>
    </row>
    <row r="111" ht="14.25">
      <c r="F111" s="20"/>
    </row>
    <row r="112" ht="14.25">
      <c r="F112" s="20"/>
    </row>
    <row r="113" ht="14.25">
      <c r="F113" s="20"/>
    </row>
    <row r="114" ht="14.25">
      <c r="F114" s="20"/>
    </row>
    <row r="115" ht="14.25">
      <c r="F115" s="20"/>
    </row>
    <row r="116" ht="14.25">
      <c r="F116" s="20"/>
    </row>
    <row r="117" ht="14.25">
      <c r="F117" s="20"/>
    </row>
    <row r="118" ht="14.25">
      <c r="F118" s="20"/>
    </row>
    <row r="119" ht="14.25">
      <c r="F119" s="20"/>
    </row>
    <row r="120" ht="14.25">
      <c r="F120" s="20"/>
    </row>
    <row r="121" ht="14.25">
      <c r="F121" s="20"/>
    </row>
    <row r="122" ht="14.25">
      <c r="F122" s="20"/>
    </row>
    <row r="123" ht="14.25">
      <c r="F123" s="20"/>
    </row>
    <row r="124" ht="14.25">
      <c r="F124" s="20"/>
    </row>
    <row r="125" ht="14.25">
      <c r="F125" s="20"/>
    </row>
    <row r="126" ht="14.25">
      <c r="F126" s="20"/>
    </row>
    <row r="127" ht="14.25">
      <c r="F127" s="20"/>
    </row>
    <row r="128" ht="14.25">
      <c r="F128" s="20"/>
    </row>
    <row r="129" ht="14.25">
      <c r="F129" s="20"/>
    </row>
    <row r="130" ht="14.25">
      <c r="F130" s="20"/>
    </row>
    <row r="131" ht="14.25">
      <c r="F131" s="20"/>
    </row>
    <row r="132" ht="14.25">
      <c r="F132" s="20"/>
    </row>
    <row r="133" ht="14.25">
      <c r="F133" s="20"/>
    </row>
    <row r="134" ht="14.25">
      <c r="F134" s="20"/>
    </row>
    <row r="135" ht="14.25">
      <c r="F135" s="20"/>
    </row>
    <row r="136" ht="14.25">
      <c r="F136" s="20"/>
    </row>
    <row r="137" ht="14.25">
      <c r="F137" s="20"/>
    </row>
    <row r="138" ht="14.25">
      <c r="F138" s="20"/>
    </row>
    <row r="139" ht="14.25">
      <c r="F139" s="20"/>
    </row>
    <row r="140" ht="14.25">
      <c r="F140" s="20"/>
    </row>
    <row r="141" ht="14.25">
      <c r="F141" s="20"/>
    </row>
    <row r="142" ht="14.25">
      <c r="F142" s="20"/>
    </row>
    <row r="143" ht="14.25">
      <c r="F143" s="20"/>
    </row>
    <row r="144" ht="14.25">
      <c r="F144" s="20"/>
    </row>
    <row r="145" ht="14.25">
      <c r="F145" s="20"/>
    </row>
    <row r="146" ht="14.25">
      <c r="F146" s="20"/>
    </row>
    <row r="147" ht="14.25">
      <c r="F147" s="20"/>
    </row>
    <row r="148" ht="14.25">
      <c r="F148" s="20"/>
    </row>
    <row r="149" ht="14.25">
      <c r="F149" s="20"/>
    </row>
    <row r="150" ht="14.25">
      <c r="F150" s="20"/>
    </row>
    <row r="151" ht="14.25">
      <c r="F151" s="20"/>
    </row>
    <row r="152" ht="14.25">
      <c r="F152" s="20"/>
    </row>
    <row r="153" ht="14.25">
      <c r="F153" s="20"/>
    </row>
    <row r="154" ht="14.25">
      <c r="F154" s="20"/>
    </row>
    <row r="155" ht="14.25">
      <c r="F155" s="20"/>
    </row>
    <row r="156" ht="14.25">
      <c r="F156" s="20"/>
    </row>
    <row r="157" ht="14.25">
      <c r="F157" s="20"/>
    </row>
    <row r="158" ht="14.25">
      <c r="F158" s="20"/>
    </row>
    <row r="159" ht="14.25">
      <c r="F159" s="20"/>
    </row>
    <row r="160" ht="14.25">
      <c r="F160" s="20"/>
    </row>
    <row r="161" ht="14.25">
      <c r="F161" s="20"/>
    </row>
    <row r="162" ht="14.25">
      <c r="F162" s="20"/>
    </row>
    <row r="163" ht="14.25">
      <c r="F163" s="20"/>
    </row>
    <row r="164" ht="14.25">
      <c r="F164" s="20"/>
    </row>
    <row r="165" ht="14.25">
      <c r="F165" s="20"/>
    </row>
    <row r="166" ht="14.25">
      <c r="F166" s="20"/>
    </row>
    <row r="167" ht="14.25">
      <c r="F167" s="20"/>
    </row>
    <row r="168" ht="14.25">
      <c r="F168" s="20"/>
    </row>
    <row r="169" ht="14.25">
      <c r="F169" s="20"/>
    </row>
    <row r="170" ht="14.25">
      <c r="F170" s="20"/>
    </row>
    <row r="171" ht="14.25">
      <c r="F171" s="20"/>
    </row>
    <row r="172" ht="14.25">
      <c r="F172" s="20"/>
    </row>
    <row r="173" ht="14.25">
      <c r="F173" s="20"/>
    </row>
    <row r="174" ht="14.25">
      <c r="F174" s="20"/>
    </row>
    <row r="175" ht="14.25">
      <c r="F175" s="20"/>
    </row>
    <row r="176" ht="14.25">
      <c r="F176" s="20"/>
    </row>
    <row r="177" ht="14.25">
      <c r="F177" s="20"/>
    </row>
    <row r="178" ht="14.25">
      <c r="F178" s="20"/>
    </row>
    <row r="179" ht="14.25">
      <c r="F179" s="20"/>
    </row>
    <row r="180" ht="14.25">
      <c r="F180" s="20"/>
    </row>
    <row r="181" ht="14.25">
      <c r="F181" s="20"/>
    </row>
    <row r="182" ht="14.25">
      <c r="F182" s="20"/>
    </row>
    <row r="183" ht="14.25">
      <c r="F183" s="20"/>
    </row>
    <row r="184" ht="14.25">
      <c r="F184" s="20"/>
    </row>
    <row r="185" ht="14.25">
      <c r="F185" s="20"/>
    </row>
    <row r="186" ht="14.25">
      <c r="F186" s="20"/>
    </row>
    <row r="187" ht="14.25">
      <c r="F187" s="20"/>
    </row>
    <row r="188" ht="14.25">
      <c r="F188" s="20"/>
    </row>
    <row r="189" ht="14.25">
      <c r="F189" s="20"/>
    </row>
    <row r="190" ht="14.25">
      <c r="F190" s="20"/>
    </row>
    <row r="191" ht="14.25">
      <c r="F191" s="20"/>
    </row>
    <row r="192" ht="14.25">
      <c r="F192" s="20"/>
    </row>
    <row r="193" ht="14.25">
      <c r="F193" s="20"/>
    </row>
    <row r="194" ht="14.25">
      <c r="F194" s="20"/>
    </row>
    <row r="195" ht="14.25">
      <c r="F195" s="20"/>
    </row>
    <row r="196" ht="14.25">
      <c r="F196" s="20"/>
    </row>
    <row r="197" ht="14.25">
      <c r="F197" s="20"/>
    </row>
    <row r="198" ht="14.25">
      <c r="F198" s="20"/>
    </row>
    <row r="199" ht="14.25">
      <c r="F199" s="20"/>
    </row>
    <row r="200" ht="14.25">
      <c r="F200" s="20"/>
    </row>
    <row r="201" ht="14.25">
      <c r="F201" s="20"/>
    </row>
    <row r="202" ht="14.25">
      <c r="F202" s="20"/>
    </row>
    <row r="203" ht="14.25">
      <c r="F203" s="20"/>
    </row>
    <row r="204" ht="14.25">
      <c r="F204" s="20"/>
    </row>
    <row r="205" ht="14.25">
      <c r="F205" s="20"/>
    </row>
    <row r="206" ht="14.25">
      <c r="F206" s="20"/>
    </row>
    <row r="207" ht="14.25">
      <c r="F207" s="20"/>
    </row>
    <row r="208" ht="14.25">
      <c r="F208" s="20"/>
    </row>
    <row r="209" ht="14.25">
      <c r="F209" s="20"/>
    </row>
    <row r="210" ht="14.25">
      <c r="F210" s="20"/>
    </row>
    <row r="211" ht="14.25">
      <c r="F211" s="20"/>
    </row>
    <row r="212" ht="14.25">
      <c r="F212" s="20"/>
    </row>
    <row r="213" ht="14.25">
      <c r="F213" s="20"/>
    </row>
    <row r="214" ht="14.25">
      <c r="F214" s="20"/>
    </row>
    <row r="215" ht="14.25">
      <c r="F215" s="20"/>
    </row>
    <row r="216" ht="14.25">
      <c r="F216" s="20"/>
    </row>
    <row r="217" ht="14.25">
      <c r="F217" s="20"/>
    </row>
    <row r="218" ht="14.25">
      <c r="F218" s="20"/>
    </row>
    <row r="219" ht="14.25">
      <c r="F219" s="20"/>
    </row>
    <row r="220" ht="14.25">
      <c r="F220" s="20"/>
    </row>
    <row r="221" ht="14.25">
      <c r="F221" s="20"/>
    </row>
    <row r="222" ht="14.25">
      <c r="F222" s="20"/>
    </row>
    <row r="223" ht="14.25">
      <c r="F223" s="20"/>
    </row>
    <row r="224" ht="14.25">
      <c r="F224" s="20"/>
    </row>
    <row r="225" ht="14.25">
      <c r="F225" s="20"/>
    </row>
    <row r="226" ht="14.25">
      <c r="F226" s="20"/>
    </row>
    <row r="227" ht="14.25">
      <c r="F227" s="20"/>
    </row>
    <row r="228" ht="14.25">
      <c r="F228" s="20"/>
    </row>
    <row r="229" ht="14.25">
      <c r="F229" s="20"/>
    </row>
    <row r="230" ht="14.25">
      <c r="F230" s="20"/>
    </row>
    <row r="231" ht="14.25">
      <c r="F231" s="20"/>
    </row>
    <row r="232" ht="14.25">
      <c r="F232" s="20"/>
    </row>
    <row r="233" ht="14.25">
      <c r="F233" s="20"/>
    </row>
    <row r="234" ht="14.25">
      <c r="F234" s="20"/>
    </row>
    <row r="235" ht="14.25">
      <c r="F235" s="20"/>
    </row>
    <row r="236" ht="14.25">
      <c r="F236" s="20"/>
    </row>
    <row r="237" ht="14.25">
      <c r="F237" s="20"/>
    </row>
    <row r="238" ht="14.25">
      <c r="F238" s="20"/>
    </row>
    <row r="239" ht="14.25">
      <c r="F239" s="20"/>
    </row>
    <row r="240" ht="14.25">
      <c r="F240" s="20"/>
    </row>
    <row r="241" ht="14.25">
      <c r="F241" s="20"/>
    </row>
    <row r="242" ht="14.25">
      <c r="F242" s="20"/>
    </row>
    <row r="243" ht="14.25">
      <c r="F243" s="20"/>
    </row>
    <row r="244" ht="14.25">
      <c r="F244" s="20"/>
    </row>
    <row r="245" ht="14.25">
      <c r="F245" s="20"/>
    </row>
    <row r="246" ht="14.25">
      <c r="F246" s="20"/>
    </row>
    <row r="247" ht="14.25">
      <c r="F247" s="20"/>
    </row>
    <row r="248" ht="14.25">
      <c r="F248" s="20"/>
    </row>
    <row r="249" ht="14.25">
      <c r="F249" s="20"/>
    </row>
    <row r="250" ht="14.25">
      <c r="F250" s="20"/>
    </row>
    <row r="251" ht="14.25">
      <c r="F251" s="20"/>
    </row>
    <row r="252" ht="14.25">
      <c r="F252" s="20"/>
    </row>
    <row r="253" ht="14.25">
      <c r="F253" s="20"/>
    </row>
    <row r="254" ht="14.25">
      <c r="F254" s="20"/>
    </row>
    <row r="255" ht="14.25">
      <c r="F255" s="20"/>
    </row>
    <row r="256" ht="14.25">
      <c r="F256" s="20"/>
    </row>
    <row r="257" ht="14.25">
      <c r="F257" s="20"/>
    </row>
    <row r="258" ht="14.25">
      <c r="F258" s="20"/>
    </row>
    <row r="259" ht="14.25">
      <c r="F259" s="20"/>
    </row>
    <row r="260" ht="14.25">
      <c r="F260" s="20"/>
    </row>
    <row r="261" ht="14.25">
      <c r="F261" s="20"/>
    </row>
    <row r="262" ht="14.25">
      <c r="F262" s="20"/>
    </row>
    <row r="263" ht="14.25">
      <c r="F263" s="20"/>
    </row>
    <row r="264" ht="14.25">
      <c r="F264" s="20"/>
    </row>
    <row r="265" ht="14.25">
      <c r="F265" s="20"/>
    </row>
    <row r="266" ht="14.25">
      <c r="F266" s="20"/>
    </row>
    <row r="267" ht="14.25">
      <c r="F267" s="20"/>
    </row>
    <row r="268" ht="14.25">
      <c r="F268" s="20"/>
    </row>
    <row r="269" ht="14.25">
      <c r="F269" s="20"/>
    </row>
    <row r="270" ht="14.25">
      <c r="F270" s="20"/>
    </row>
    <row r="271" ht="14.25">
      <c r="F271" s="20"/>
    </row>
    <row r="272" ht="14.25">
      <c r="F272" s="20"/>
    </row>
    <row r="273" ht="14.25">
      <c r="F273" s="20"/>
    </row>
    <row r="274" ht="14.25">
      <c r="F274" s="20"/>
    </row>
    <row r="275" ht="14.25">
      <c r="F275" s="20"/>
    </row>
    <row r="276" ht="14.25">
      <c r="F276" s="20"/>
    </row>
    <row r="277" ht="14.25">
      <c r="F277" s="20"/>
    </row>
    <row r="278" ht="14.25">
      <c r="F278" s="20"/>
    </row>
    <row r="279" ht="14.25">
      <c r="F279" s="20"/>
    </row>
    <row r="280" ht="14.25">
      <c r="F280" s="20"/>
    </row>
    <row r="281" ht="14.25">
      <c r="F281" s="20"/>
    </row>
    <row r="282" ht="14.25">
      <c r="F282" s="20"/>
    </row>
    <row r="283" ht="14.25">
      <c r="F283" s="20"/>
    </row>
    <row r="284" ht="14.25">
      <c r="F284" s="20"/>
    </row>
    <row r="285" ht="14.25">
      <c r="F285" s="20"/>
    </row>
    <row r="286" ht="14.25">
      <c r="F286" s="20"/>
    </row>
    <row r="287" ht="14.25">
      <c r="F287" s="20"/>
    </row>
    <row r="288" ht="14.25">
      <c r="F288" s="20"/>
    </row>
    <row r="289" ht="14.25">
      <c r="F289" s="20"/>
    </row>
    <row r="290" ht="14.25">
      <c r="F290" s="20"/>
    </row>
    <row r="291" ht="14.25">
      <c r="F291" s="20"/>
    </row>
    <row r="292" ht="14.25">
      <c r="F292" s="20"/>
    </row>
    <row r="293" ht="14.25">
      <c r="F293" s="20"/>
    </row>
    <row r="294" ht="14.25">
      <c r="F294" s="20"/>
    </row>
    <row r="295" ht="14.25">
      <c r="F295" s="20"/>
    </row>
    <row r="296" ht="14.25">
      <c r="F296" s="20"/>
    </row>
    <row r="297" ht="14.25">
      <c r="F297" s="20"/>
    </row>
    <row r="298" ht="14.25">
      <c r="F298" s="20"/>
    </row>
    <row r="299" ht="14.25">
      <c r="F299" s="20"/>
    </row>
    <row r="300" ht="14.25">
      <c r="F300" s="20"/>
    </row>
    <row r="301" ht="14.25">
      <c r="F301" s="20"/>
    </row>
    <row r="302" ht="14.25">
      <c r="F302" s="20"/>
    </row>
    <row r="303" ht="14.25">
      <c r="F303" s="20"/>
    </row>
    <row r="304" ht="14.25">
      <c r="F304" s="20"/>
    </row>
    <row r="305" ht="14.25">
      <c r="F305" s="20"/>
    </row>
    <row r="306" ht="14.25">
      <c r="F306" s="20"/>
    </row>
    <row r="307" ht="14.25">
      <c r="F307" s="20"/>
    </row>
    <row r="308" ht="14.25">
      <c r="F308" s="20"/>
    </row>
    <row r="309" ht="14.25">
      <c r="F309" s="20"/>
    </row>
    <row r="310" ht="14.25">
      <c r="F310" s="20"/>
    </row>
    <row r="311" ht="14.25">
      <c r="F311" s="20"/>
    </row>
    <row r="312" ht="14.25">
      <c r="F312" s="20"/>
    </row>
    <row r="313" ht="14.25">
      <c r="F313" s="20"/>
    </row>
    <row r="314" ht="14.25">
      <c r="F314" s="20"/>
    </row>
    <row r="315" ht="14.25">
      <c r="F315" s="20"/>
    </row>
    <row r="316" ht="14.25">
      <c r="F316" s="20"/>
    </row>
    <row r="317" ht="14.25">
      <c r="F317" s="20"/>
    </row>
    <row r="318" ht="14.25">
      <c r="F318" s="20"/>
    </row>
    <row r="319" ht="14.25">
      <c r="F319" s="20"/>
    </row>
    <row r="320" ht="14.25">
      <c r="F320" s="20"/>
    </row>
    <row r="321" ht="14.25">
      <c r="F321" s="20"/>
    </row>
    <row r="322" ht="14.25">
      <c r="F322" s="20"/>
    </row>
    <row r="323" ht="14.25">
      <c r="F323" s="20"/>
    </row>
    <row r="324" ht="14.25">
      <c r="F324" s="20"/>
    </row>
    <row r="325" ht="14.25">
      <c r="F325" s="20"/>
    </row>
    <row r="326" ht="14.25">
      <c r="F326" s="20"/>
    </row>
    <row r="327" ht="14.25">
      <c r="F327" s="20"/>
    </row>
    <row r="328" ht="14.25">
      <c r="F328" s="20"/>
    </row>
    <row r="329" ht="14.25">
      <c r="F329" s="20"/>
    </row>
    <row r="330" ht="14.25">
      <c r="F330" s="20"/>
    </row>
    <row r="331" ht="14.25">
      <c r="F331" s="20"/>
    </row>
    <row r="332" ht="14.25">
      <c r="F332" s="20"/>
    </row>
    <row r="333" ht="14.25">
      <c r="F333" s="20"/>
    </row>
    <row r="334" ht="14.25">
      <c r="F334" s="20"/>
    </row>
    <row r="335" ht="14.25">
      <c r="F335" s="20"/>
    </row>
    <row r="336" ht="14.25">
      <c r="F336" s="20"/>
    </row>
    <row r="337" ht="14.25">
      <c r="F337" s="20"/>
    </row>
    <row r="338" ht="14.25">
      <c r="F338" s="20"/>
    </row>
    <row r="339" ht="14.25">
      <c r="F339" s="20"/>
    </row>
    <row r="340" ht="14.25">
      <c r="F340" s="20"/>
    </row>
    <row r="341" ht="14.25">
      <c r="F341" s="20"/>
    </row>
    <row r="342" ht="14.25">
      <c r="F342" s="20"/>
    </row>
    <row r="343" ht="14.25">
      <c r="F343" s="20"/>
    </row>
    <row r="344" ht="14.25">
      <c r="F344" s="20"/>
    </row>
    <row r="345" ht="14.25">
      <c r="F345" s="20"/>
    </row>
    <row r="346" ht="14.25">
      <c r="F346" s="20"/>
    </row>
    <row r="347" ht="14.25">
      <c r="F347" s="20"/>
    </row>
    <row r="348" ht="14.25">
      <c r="F348" s="20"/>
    </row>
    <row r="349" ht="14.25">
      <c r="F349" s="20"/>
    </row>
    <row r="350" ht="14.25">
      <c r="F350" s="20"/>
    </row>
    <row r="351" ht="14.25">
      <c r="F351" s="20"/>
    </row>
    <row r="352" ht="14.25">
      <c r="F352" s="20"/>
    </row>
    <row r="353" ht="14.25">
      <c r="F353" s="20"/>
    </row>
    <row r="354" ht="14.25">
      <c r="F354" s="20"/>
    </row>
    <row r="355" ht="14.25">
      <c r="F355" s="20"/>
    </row>
    <row r="356" ht="14.25">
      <c r="F356" s="20"/>
    </row>
    <row r="357" ht="14.25">
      <c r="F357" s="20"/>
    </row>
    <row r="358" ht="14.25">
      <c r="F358" s="20"/>
    </row>
    <row r="359" ht="14.25">
      <c r="F359" s="20"/>
    </row>
    <row r="360" ht="14.25">
      <c r="F360" s="20"/>
    </row>
    <row r="361" ht="14.25">
      <c r="F361" s="20"/>
    </row>
    <row r="362" ht="14.25">
      <c r="F362" s="20"/>
    </row>
    <row r="363" ht="14.25">
      <c r="F363" s="20"/>
    </row>
    <row r="364" ht="14.25">
      <c r="F364" s="20"/>
    </row>
    <row r="365" ht="14.25">
      <c r="F365" s="20"/>
    </row>
    <row r="366" ht="14.25">
      <c r="F366" s="20"/>
    </row>
    <row r="367" ht="14.25">
      <c r="F367" s="20"/>
    </row>
    <row r="368" ht="14.25">
      <c r="F368" s="20"/>
    </row>
    <row r="369" ht="14.25">
      <c r="F369" s="20"/>
    </row>
    <row r="370" ht="14.25">
      <c r="F370" s="20"/>
    </row>
    <row r="371" ht="14.25">
      <c r="F371" s="20"/>
    </row>
    <row r="372" ht="14.25">
      <c r="F372" s="20"/>
    </row>
    <row r="373" ht="14.25">
      <c r="F373" s="20"/>
    </row>
    <row r="374" ht="14.25">
      <c r="F374" s="20"/>
    </row>
    <row r="375" ht="14.25">
      <c r="F375" s="20"/>
    </row>
    <row r="376" ht="14.25">
      <c r="F376" s="20"/>
    </row>
    <row r="377" ht="14.25">
      <c r="F377" s="20"/>
    </row>
    <row r="378" ht="14.25">
      <c r="F378" s="20"/>
    </row>
    <row r="379" ht="14.25">
      <c r="F379" s="20"/>
    </row>
    <row r="380" ht="14.25">
      <c r="F380" s="20"/>
    </row>
    <row r="381" ht="14.25">
      <c r="F381" s="20"/>
    </row>
    <row r="382" ht="14.25">
      <c r="F382" s="20"/>
    </row>
    <row r="383" ht="14.25">
      <c r="F383" s="20"/>
    </row>
    <row r="384" ht="14.25">
      <c r="F384" s="20"/>
    </row>
    <row r="385" ht="14.25">
      <c r="F385" s="20"/>
    </row>
    <row r="386" ht="14.25">
      <c r="F386" s="20"/>
    </row>
    <row r="387" ht="14.25">
      <c r="F387" s="20"/>
    </row>
    <row r="388" ht="14.25">
      <c r="F388" s="20"/>
    </row>
    <row r="389" ht="14.25">
      <c r="F389" s="20"/>
    </row>
    <row r="390" ht="14.25">
      <c r="F390" s="20"/>
    </row>
    <row r="391" ht="14.25">
      <c r="F391" s="20"/>
    </row>
    <row r="392" ht="14.25">
      <c r="F392" s="20"/>
    </row>
    <row r="393" ht="14.25">
      <c r="F393" s="20"/>
    </row>
    <row r="394" ht="14.25">
      <c r="F394" s="20"/>
    </row>
    <row r="395" ht="14.25">
      <c r="F395" s="20"/>
    </row>
    <row r="396" ht="14.25">
      <c r="F396" s="20"/>
    </row>
    <row r="397" ht="14.25">
      <c r="F397" s="20"/>
    </row>
    <row r="398" ht="14.25">
      <c r="F398" s="20"/>
    </row>
    <row r="399" ht="14.25">
      <c r="F399" s="20"/>
    </row>
    <row r="400" ht="14.25">
      <c r="F400" s="20"/>
    </row>
    <row r="401" ht="14.25">
      <c r="F401" s="20"/>
    </row>
    <row r="402" ht="14.25">
      <c r="F402" s="20"/>
    </row>
    <row r="403" ht="14.25">
      <c r="F403" s="20"/>
    </row>
    <row r="404" ht="14.25">
      <c r="F404" s="20"/>
    </row>
    <row r="405" ht="14.25">
      <c r="F405" s="20"/>
    </row>
    <row r="406" ht="14.25">
      <c r="F406" s="20"/>
    </row>
    <row r="407" ht="14.25">
      <c r="F407" s="20"/>
    </row>
    <row r="408" ht="14.25">
      <c r="F408" s="20"/>
    </row>
    <row r="409" ht="14.25">
      <c r="F409" s="20"/>
    </row>
    <row r="410" ht="14.25">
      <c r="F410" s="20"/>
    </row>
    <row r="411" ht="14.25">
      <c r="F411" s="20"/>
    </row>
    <row r="412" ht="14.25">
      <c r="F412" s="20"/>
    </row>
    <row r="413" ht="14.25">
      <c r="F413" s="20"/>
    </row>
    <row r="414" ht="14.25">
      <c r="F414" s="20"/>
    </row>
    <row r="415" ht="14.25">
      <c r="F415" s="20"/>
    </row>
    <row r="416" ht="14.25">
      <c r="F416" s="20"/>
    </row>
    <row r="417" ht="14.25">
      <c r="F417" s="20"/>
    </row>
    <row r="418" ht="14.25">
      <c r="F418" s="20"/>
    </row>
    <row r="419" ht="14.25">
      <c r="F419" s="20"/>
    </row>
    <row r="420" ht="14.25">
      <c r="F420" s="20"/>
    </row>
    <row r="421" ht="14.25">
      <c r="F421" s="20"/>
    </row>
    <row r="422" ht="14.25">
      <c r="F422" s="20"/>
    </row>
    <row r="423" ht="14.25">
      <c r="F423" s="20"/>
    </row>
    <row r="424" ht="14.25">
      <c r="F424" s="20"/>
    </row>
    <row r="425" ht="14.25">
      <c r="F425" s="20"/>
    </row>
    <row r="426" ht="14.25">
      <c r="F426" s="20"/>
    </row>
    <row r="427" ht="14.25">
      <c r="F427" s="20"/>
    </row>
    <row r="428" ht="14.25">
      <c r="F428" s="20"/>
    </row>
    <row r="429" ht="14.25">
      <c r="F429" s="20"/>
    </row>
    <row r="430" ht="14.25">
      <c r="F430" s="20"/>
    </row>
    <row r="431" ht="14.25">
      <c r="F431" s="20"/>
    </row>
    <row r="432" ht="14.25">
      <c r="F432" s="20"/>
    </row>
    <row r="433" ht="14.25">
      <c r="F433" s="20"/>
    </row>
    <row r="434" ht="14.25">
      <c r="F434" s="20"/>
    </row>
    <row r="435" ht="14.25">
      <c r="F435" s="20"/>
    </row>
    <row r="436" ht="14.25">
      <c r="F436" s="20"/>
    </row>
    <row r="437" ht="14.25">
      <c r="F437" s="20"/>
    </row>
    <row r="438" ht="14.25">
      <c r="F438" s="20"/>
    </row>
    <row r="439" ht="14.25">
      <c r="F439" s="20"/>
    </row>
    <row r="440" ht="14.25">
      <c r="F440" s="20"/>
    </row>
    <row r="441" ht="14.25">
      <c r="F441" s="20"/>
    </row>
    <row r="442" ht="14.25">
      <c r="F442" s="20"/>
    </row>
    <row r="443" ht="14.25">
      <c r="F443" s="20"/>
    </row>
    <row r="444" ht="14.25">
      <c r="F444" s="20"/>
    </row>
    <row r="445" ht="14.25">
      <c r="F445" s="20"/>
    </row>
    <row r="446" ht="14.25">
      <c r="F446" s="20"/>
    </row>
    <row r="447" ht="14.25">
      <c r="F447" s="20"/>
    </row>
    <row r="448" ht="14.25">
      <c r="F448" s="20"/>
    </row>
  </sheetData>
  <sheetProtection/>
  <mergeCells count="12">
    <mergeCell ref="B53:H53"/>
    <mergeCell ref="A55:C55"/>
    <mergeCell ref="B48:G48"/>
    <mergeCell ref="A52:C52"/>
    <mergeCell ref="A3:I3"/>
    <mergeCell ref="F2:I2"/>
    <mergeCell ref="I1:J1"/>
    <mergeCell ref="B5:G5"/>
    <mergeCell ref="A47:C47"/>
    <mergeCell ref="B42:H42"/>
    <mergeCell ref="A44:C44"/>
    <mergeCell ref="B45:H45"/>
  </mergeCells>
  <printOptions horizontalCentered="1"/>
  <pageMargins left="0.2362204724409449" right="0.2362204724409449" top="0.9448818897637796" bottom="0.7480314960629921" header="0.31496062992125984" footer="0.31496062992125984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zoomScale="85" zoomScaleNormal="85" zoomScaleSheetLayoutView="100" zoomScalePageLayoutView="0" workbookViewId="0" topLeftCell="A1">
      <selection activeCell="F11" sqref="F11"/>
    </sheetView>
  </sheetViews>
  <sheetFormatPr defaultColWidth="9.140625" defaultRowHeight="12.75"/>
  <cols>
    <col min="1" max="1" width="5.00390625" style="2" customWidth="1"/>
    <col min="2" max="2" width="48.421875" style="3" customWidth="1"/>
    <col min="3" max="3" width="17.140625" style="2" customWidth="1"/>
    <col min="4" max="4" width="19.8515625" style="5" customWidth="1"/>
    <col min="5" max="5" width="8.140625" style="28" customWidth="1"/>
    <col min="6" max="16384" width="9.140625" style="1" customWidth="1"/>
  </cols>
  <sheetData>
    <row r="1" spans="1:4" ht="12.75">
      <c r="A1" s="8"/>
      <c r="D1" s="4" t="s">
        <v>329</v>
      </c>
    </row>
    <row r="2" spans="1:4" ht="12.75">
      <c r="A2" s="8"/>
      <c r="D2" s="4" t="s">
        <v>10</v>
      </c>
    </row>
    <row r="3" spans="1:4" ht="12.75">
      <c r="A3" s="8"/>
      <c r="D3" s="4"/>
    </row>
    <row r="4" spans="1:5" ht="25.5">
      <c r="A4" s="31" t="s">
        <v>0</v>
      </c>
      <c r="B4" s="7" t="s">
        <v>3</v>
      </c>
      <c r="C4" s="40" t="s">
        <v>4</v>
      </c>
      <c r="D4" s="85" t="s">
        <v>2</v>
      </c>
      <c r="E4" s="38"/>
    </row>
    <row r="5" spans="1:5" ht="12.75" customHeight="1">
      <c r="A5" s="270" t="s">
        <v>24</v>
      </c>
      <c r="B5" s="270"/>
      <c r="C5" s="270"/>
      <c r="D5" s="270"/>
      <c r="E5" s="39"/>
    </row>
    <row r="6" spans="1:7" s="117" customFormat="1" ht="13.5" customHeight="1">
      <c r="A6" s="104">
        <v>1</v>
      </c>
      <c r="B6" s="113" t="s">
        <v>101</v>
      </c>
      <c r="C6" s="114">
        <v>2015</v>
      </c>
      <c r="D6" s="111">
        <v>56415.51</v>
      </c>
      <c r="E6" s="115"/>
      <c r="F6" s="116"/>
      <c r="G6" s="116"/>
    </row>
    <row r="7" spans="1:5" s="117" customFormat="1" ht="12.75" customHeight="1">
      <c r="A7" s="104">
        <v>2</v>
      </c>
      <c r="B7" s="113" t="s">
        <v>102</v>
      </c>
      <c r="C7" s="114">
        <v>2015</v>
      </c>
      <c r="D7" s="111">
        <v>23384.76</v>
      </c>
      <c r="E7" s="115"/>
    </row>
    <row r="8" spans="1:5" s="142" customFormat="1" ht="12.75" customHeight="1">
      <c r="A8" s="143">
        <v>3</v>
      </c>
      <c r="B8" s="146" t="s">
        <v>166</v>
      </c>
      <c r="C8" s="147">
        <v>2018</v>
      </c>
      <c r="D8" s="144">
        <v>4600</v>
      </c>
      <c r="E8" s="141"/>
    </row>
    <row r="9" spans="1:4" ht="12.75">
      <c r="A9" s="265" t="s">
        <v>7</v>
      </c>
      <c r="B9" s="265"/>
      <c r="C9" s="265"/>
      <c r="D9" s="6">
        <f>SUM(D6:D8)</f>
        <v>84400.27</v>
      </c>
    </row>
    <row r="10" spans="1:5" s="117" customFormat="1" ht="12.75" customHeight="1">
      <c r="A10" s="266" t="s">
        <v>40</v>
      </c>
      <c r="B10" s="267"/>
      <c r="C10" s="267"/>
      <c r="D10" s="268"/>
      <c r="E10" s="112"/>
    </row>
    <row r="11" spans="1:5" s="117" customFormat="1" ht="12.75">
      <c r="A11" s="118">
        <v>1</v>
      </c>
      <c r="B11" s="119" t="s">
        <v>118</v>
      </c>
      <c r="C11" s="118">
        <v>2015</v>
      </c>
      <c r="D11" s="120">
        <v>16069</v>
      </c>
      <c r="E11" s="112"/>
    </row>
    <row r="12" spans="1:5" s="117" customFormat="1" ht="12.75">
      <c r="A12" s="104">
        <v>2</v>
      </c>
      <c r="B12" s="121" t="s">
        <v>129</v>
      </c>
      <c r="C12" s="104">
        <v>2017</v>
      </c>
      <c r="D12" s="122">
        <v>362.19</v>
      </c>
      <c r="E12" s="112"/>
    </row>
    <row r="13" spans="1:5" s="117" customFormat="1" ht="12.75">
      <c r="A13" s="104">
        <v>3</v>
      </c>
      <c r="B13" s="121" t="s">
        <v>130</v>
      </c>
      <c r="C13" s="104">
        <v>2017</v>
      </c>
      <c r="D13" s="122">
        <v>1250</v>
      </c>
      <c r="E13" s="112"/>
    </row>
    <row r="14" spans="1:5" s="128" customFormat="1" ht="12.75">
      <c r="A14" s="126">
        <v>4</v>
      </c>
      <c r="B14" s="129" t="s">
        <v>138</v>
      </c>
      <c r="C14" s="126">
        <v>2018</v>
      </c>
      <c r="D14" s="130">
        <v>1379</v>
      </c>
      <c r="E14" s="127"/>
    </row>
    <row r="15" spans="1:5" s="128" customFormat="1" ht="12.75">
      <c r="A15" s="126">
        <v>5</v>
      </c>
      <c r="B15" s="129" t="s">
        <v>139</v>
      </c>
      <c r="C15" s="126">
        <v>2018</v>
      </c>
      <c r="D15" s="130">
        <v>549</v>
      </c>
      <c r="E15" s="127"/>
    </row>
    <row r="16" spans="1:5" s="128" customFormat="1" ht="12.75">
      <c r="A16" s="126">
        <v>6</v>
      </c>
      <c r="B16" s="129" t="s">
        <v>140</v>
      </c>
      <c r="C16" s="126">
        <v>2018</v>
      </c>
      <c r="D16" s="130">
        <v>2390</v>
      </c>
      <c r="E16" s="127"/>
    </row>
    <row r="17" spans="1:5" s="128" customFormat="1" ht="12.75">
      <c r="A17" s="126">
        <v>7</v>
      </c>
      <c r="B17" s="129" t="s">
        <v>141</v>
      </c>
      <c r="C17" s="126">
        <v>2018</v>
      </c>
      <c r="D17" s="130">
        <v>390</v>
      </c>
      <c r="E17" s="127"/>
    </row>
    <row r="18" spans="1:5" s="148" customFormat="1" ht="12.75">
      <c r="A18" s="149">
        <v>8</v>
      </c>
      <c r="B18" s="139" t="s">
        <v>176</v>
      </c>
      <c r="C18" s="149">
        <v>2019</v>
      </c>
      <c r="D18" s="140">
        <v>5407</v>
      </c>
      <c r="E18" s="145"/>
    </row>
    <row r="19" spans="1:4" ht="13.5" customHeight="1">
      <c r="A19" s="265" t="s">
        <v>7</v>
      </c>
      <c r="B19" s="265"/>
      <c r="C19" s="265"/>
      <c r="D19" s="15">
        <f>SUM(D11:D18)</f>
        <v>27796.19</v>
      </c>
    </row>
    <row r="20" spans="1:5" s="117" customFormat="1" ht="12.75">
      <c r="A20" s="269" t="s">
        <v>39</v>
      </c>
      <c r="B20" s="269"/>
      <c r="C20" s="269"/>
      <c r="D20" s="269"/>
      <c r="E20" s="112"/>
    </row>
    <row r="21" spans="1:5" s="117" customFormat="1" ht="12.75">
      <c r="A21" s="123">
        <v>1</v>
      </c>
      <c r="B21" s="121" t="s">
        <v>137</v>
      </c>
      <c r="C21" s="104"/>
      <c r="D21" s="122"/>
      <c r="E21" s="112"/>
    </row>
    <row r="22" spans="1:4" ht="12.75" customHeight="1">
      <c r="A22" s="265" t="s">
        <v>7</v>
      </c>
      <c r="B22" s="265"/>
      <c r="C22" s="265"/>
      <c r="D22" s="15">
        <f>SUM(D21:D21)</f>
        <v>0</v>
      </c>
    </row>
    <row r="23" spans="1:5" s="117" customFormat="1" ht="12.75" customHeight="1">
      <c r="A23" s="269" t="s">
        <v>43</v>
      </c>
      <c r="B23" s="269"/>
      <c r="C23" s="269"/>
      <c r="D23" s="269"/>
      <c r="E23" s="112"/>
    </row>
    <row r="24" spans="1:5" s="117" customFormat="1" ht="12.75">
      <c r="A24" s="134" t="s">
        <v>8</v>
      </c>
      <c r="B24" s="134" t="s">
        <v>143</v>
      </c>
      <c r="C24" s="135">
        <v>2015</v>
      </c>
      <c r="D24" s="135">
        <v>339</v>
      </c>
      <c r="E24" s="112"/>
    </row>
    <row r="25" spans="1:5" s="128" customFormat="1" ht="12.75">
      <c r="A25" s="134" t="s">
        <v>144</v>
      </c>
      <c r="B25" s="134" t="s">
        <v>145</v>
      </c>
      <c r="C25" s="135">
        <v>2015</v>
      </c>
      <c r="D25" s="135">
        <v>399</v>
      </c>
      <c r="E25" s="127"/>
    </row>
    <row r="26" spans="1:5" s="128" customFormat="1" ht="12.75">
      <c r="A26" s="134">
        <v>3</v>
      </c>
      <c r="B26" s="134" t="s">
        <v>146</v>
      </c>
      <c r="C26" s="135">
        <v>2015</v>
      </c>
      <c r="D26" s="135">
        <v>430</v>
      </c>
      <c r="E26" s="127"/>
    </row>
    <row r="27" spans="1:5" s="128" customFormat="1" ht="12.75">
      <c r="A27" s="134">
        <v>4</v>
      </c>
      <c r="B27" s="134" t="s">
        <v>146</v>
      </c>
      <c r="C27" s="135">
        <v>2015</v>
      </c>
      <c r="D27" s="135">
        <v>430</v>
      </c>
      <c r="E27" s="127"/>
    </row>
    <row r="28" spans="1:5" s="128" customFormat="1" ht="12.75">
      <c r="A28" s="134">
        <v>5</v>
      </c>
      <c r="B28" s="134" t="s">
        <v>147</v>
      </c>
      <c r="C28" s="135">
        <v>2016</v>
      </c>
      <c r="D28" s="135">
        <v>389.49</v>
      </c>
      <c r="E28" s="127"/>
    </row>
    <row r="29" spans="1:5" s="128" customFormat="1" ht="12.75">
      <c r="A29" s="134">
        <v>6</v>
      </c>
      <c r="B29" s="134" t="s">
        <v>148</v>
      </c>
      <c r="C29" s="135">
        <v>2016</v>
      </c>
      <c r="D29" s="135">
        <v>1148.99</v>
      </c>
      <c r="E29" s="127"/>
    </row>
    <row r="30" spans="1:5" s="128" customFormat="1" ht="12.75">
      <c r="A30" s="134">
        <v>7</v>
      </c>
      <c r="B30" s="134" t="s">
        <v>149</v>
      </c>
      <c r="C30" s="135">
        <v>2016</v>
      </c>
      <c r="D30" s="135">
        <v>2290</v>
      </c>
      <c r="E30" s="127"/>
    </row>
    <row r="31" spans="1:5" s="128" customFormat="1" ht="12.75">
      <c r="A31" s="134">
        <v>8</v>
      </c>
      <c r="B31" s="134" t="s">
        <v>150</v>
      </c>
      <c r="C31" s="135">
        <v>2016</v>
      </c>
      <c r="D31" s="135">
        <v>190</v>
      </c>
      <c r="E31" s="127"/>
    </row>
    <row r="32" spans="1:5" s="128" customFormat="1" ht="12.75">
      <c r="A32" s="134">
        <v>9</v>
      </c>
      <c r="B32" s="134" t="s">
        <v>151</v>
      </c>
      <c r="C32" s="135">
        <v>2016</v>
      </c>
      <c r="D32" s="135">
        <v>840</v>
      </c>
      <c r="E32" s="127"/>
    </row>
    <row r="33" spans="1:5" s="128" customFormat="1" ht="12.75">
      <c r="A33" s="132">
        <v>10</v>
      </c>
      <c r="B33" s="131" t="s">
        <v>152</v>
      </c>
      <c r="C33" s="133">
        <v>2018</v>
      </c>
      <c r="D33" s="136">
        <v>1700</v>
      </c>
      <c r="E33" s="127"/>
    </row>
    <row r="34" spans="1:4" ht="12.75">
      <c r="A34" s="265" t="s">
        <v>7</v>
      </c>
      <c r="B34" s="265"/>
      <c r="C34" s="265"/>
      <c r="D34" s="15">
        <f>SUM(D24:D33)</f>
        <v>8156.48</v>
      </c>
    </row>
    <row r="35" spans="1:5" s="117" customFormat="1" ht="12.75">
      <c r="A35" s="269" t="s">
        <v>59</v>
      </c>
      <c r="B35" s="269"/>
      <c r="C35" s="269"/>
      <c r="D35" s="269"/>
      <c r="E35" s="112"/>
    </row>
    <row r="36" spans="1:4" s="117" customFormat="1" ht="12.75">
      <c r="A36" s="175">
        <v>1</v>
      </c>
      <c r="B36" s="178" t="s">
        <v>87</v>
      </c>
      <c r="C36" s="175">
        <v>2014</v>
      </c>
      <c r="D36" s="179">
        <v>2300</v>
      </c>
    </row>
    <row r="37" spans="1:4" s="117" customFormat="1" ht="12.75">
      <c r="A37" s="175">
        <v>2</v>
      </c>
      <c r="B37" s="178" t="s">
        <v>93</v>
      </c>
      <c r="C37" s="175">
        <v>2015</v>
      </c>
      <c r="D37" s="179">
        <v>48208.65</v>
      </c>
    </row>
    <row r="38" spans="1:4" s="117" customFormat="1" ht="12.75">
      <c r="A38" s="175">
        <v>3</v>
      </c>
      <c r="B38" s="178" t="s">
        <v>95</v>
      </c>
      <c r="C38" s="175">
        <v>2015</v>
      </c>
      <c r="D38" s="179">
        <v>1600</v>
      </c>
    </row>
    <row r="39" spans="1:4" s="124" customFormat="1" ht="12.75">
      <c r="A39" s="175">
        <v>4</v>
      </c>
      <c r="B39" s="178" t="s">
        <v>96</v>
      </c>
      <c r="C39" s="175">
        <v>2015</v>
      </c>
      <c r="D39" s="179">
        <v>4400</v>
      </c>
    </row>
    <row r="40" spans="1:4" s="124" customFormat="1" ht="12.75">
      <c r="A40" s="175">
        <v>5</v>
      </c>
      <c r="B40" s="178" t="s">
        <v>177</v>
      </c>
      <c r="C40" s="175">
        <v>2017</v>
      </c>
      <c r="D40" s="179">
        <v>1299.99</v>
      </c>
    </row>
    <row r="41" spans="1:4" s="124" customFormat="1" ht="12.75">
      <c r="A41" s="175">
        <v>6</v>
      </c>
      <c r="B41" s="178" t="s">
        <v>97</v>
      </c>
      <c r="C41" s="175">
        <v>2014</v>
      </c>
      <c r="D41" s="179">
        <v>1216</v>
      </c>
    </row>
    <row r="42" spans="1:4" s="124" customFormat="1" ht="12.75">
      <c r="A42" s="175">
        <v>7</v>
      </c>
      <c r="B42" s="178" t="s">
        <v>98</v>
      </c>
      <c r="C42" s="175">
        <v>2015</v>
      </c>
      <c r="D42" s="179">
        <v>64278.2</v>
      </c>
    </row>
    <row r="43" spans="1:4" s="124" customFormat="1" ht="12.75">
      <c r="A43" s="175">
        <v>8</v>
      </c>
      <c r="B43" s="178" t="s">
        <v>153</v>
      </c>
      <c r="C43" s="175">
        <v>2018</v>
      </c>
      <c r="D43" s="179">
        <v>3075</v>
      </c>
    </row>
    <row r="44" spans="1:5" ht="12.75" customHeight="1">
      <c r="A44" s="265" t="s">
        <v>7</v>
      </c>
      <c r="B44" s="265"/>
      <c r="C44" s="265"/>
      <c r="D44" s="15">
        <f>SUM(D36:D43)</f>
        <v>126377.84</v>
      </c>
      <c r="E44" s="1"/>
    </row>
    <row r="45" spans="1:4" s="49" customFormat="1" ht="12.75">
      <c r="A45" s="270" t="s">
        <v>179</v>
      </c>
      <c r="B45" s="270"/>
      <c r="C45" s="270"/>
      <c r="D45" s="270"/>
    </row>
    <row r="46" spans="1:5" s="117" customFormat="1" ht="12.75" customHeight="1">
      <c r="A46" s="110">
        <v>1</v>
      </c>
      <c r="B46" s="109" t="s">
        <v>89</v>
      </c>
      <c r="C46" s="110">
        <v>2014</v>
      </c>
      <c r="D46" s="125">
        <v>797</v>
      </c>
      <c r="E46" s="112"/>
    </row>
    <row r="47" spans="1:5" s="177" customFormat="1" ht="12.75" customHeight="1">
      <c r="A47" s="210">
        <v>2</v>
      </c>
      <c r="B47" s="211" t="s">
        <v>190</v>
      </c>
      <c r="C47" s="210">
        <v>2019</v>
      </c>
      <c r="D47" s="214">
        <v>17500</v>
      </c>
      <c r="E47" s="176"/>
    </row>
    <row r="48" spans="1:5" s="177" customFormat="1" ht="12.75" customHeight="1">
      <c r="A48" s="212">
        <v>3</v>
      </c>
      <c r="B48" s="213" t="s">
        <v>191</v>
      </c>
      <c r="C48" s="212">
        <v>2019</v>
      </c>
      <c r="D48" s="214">
        <v>2537</v>
      </c>
      <c r="E48" s="176"/>
    </row>
    <row r="49" spans="1:4" ht="12.75" customHeight="1">
      <c r="A49" s="265" t="s">
        <v>7</v>
      </c>
      <c r="B49" s="265"/>
      <c r="C49" s="265"/>
      <c r="D49" s="15">
        <f>SUM(D46:D48)</f>
        <v>20834</v>
      </c>
    </row>
    <row r="50" spans="1:4" ht="12.75">
      <c r="A50" s="8"/>
      <c r="D50" s="4"/>
    </row>
    <row r="51" spans="1:4" ht="12.75">
      <c r="A51" s="8"/>
      <c r="D51" s="4" t="s">
        <v>12</v>
      </c>
    </row>
    <row r="52" spans="1:4" ht="12.75" customHeight="1">
      <c r="A52" s="8"/>
      <c r="D52" s="4"/>
    </row>
    <row r="53" spans="1:4" ht="12.75" customHeight="1">
      <c r="A53" s="31" t="s">
        <v>0</v>
      </c>
      <c r="B53" s="7" t="s">
        <v>3</v>
      </c>
      <c r="C53" s="40" t="s">
        <v>4</v>
      </c>
      <c r="D53" s="85" t="s">
        <v>2</v>
      </c>
    </row>
    <row r="54" spans="1:5" s="117" customFormat="1" ht="12.75">
      <c r="A54" s="269" t="s">
        <v>24</v>
      </c>
      <c r="B54" s="269"/>
      <c r="C54" s="269"/>
      <c r="D54" s="269"/>
      <c r="E54" s="112"/>
    </row>
    <row r="55" spans="1:5" s="148" customFormat="1" ht="12.75" customHeight="1">
      <c r="A55" s="149">
        <v>1</v>
      </c>
      <c r="B55" s="151" t="s">
        <v>167</v>
      </c>
      <c r="C55" s="152">
        <v>2018</v>
      </c>
      <c r="D55" s="150">
        <v>4800</v>
      </c>
      <c r="E55" s="145"/>
    </row>
    <row r="56" spans="1:4" s="16" customFormat="1" ht="12.75">
      <c r="A56" s="265" t="s">
        <v>7</v>
      </c>
      <c r="B56" s="265"/>
      <c r="C56" s="265"/>
      <c r="D56" s="15">
        <f>SUM(D55:D55)</f>
        <v>4800</v>
      </c>
    </row>
    <row r="57" spans="1:5" s="117" customFormat="1" ht="12.75">
      <c r="A57" s="266" t="s">
        <v>40</v>
      </c>
      <c r="B57" s="267"/>
      <c r="C57" s="267"/>
      <c r="D57" s="268"/>
      <c r="E57" s="112"/>
    </row>
    <row r="58" spans="1:5" s="117" customFormat="1" ht="12.75">
      <c r="A58" s="123">
        <v>1</v>
      </c>
      <c r="B58" s="121" t="s">
        <v>131</v>
      </c>
      <c r="C58" s="104">
        <v>2017</v>
      </c>
      <c r="D58" s="122">
        <v>113.2</v>
      </c>
      <c r="E58" s="112"/>
    </row>
    <row r="59" spans="1:5" s="117" customFormat="1" ht="12.75">
      <c r="A59" s="123">
        <v>2</v>
      </c>
      <c r="B59" s="121" t="s">
        <v>132</v>
      </c>
      <c r="C59" s="104">
        <v>2017</v>
      </c>
      <c r="D59" s="122">
        <v>46</v>
      </c>
      <c r="E59" s="112"/>
    </row>
    <row r="60" spans="1:5" s="117" customFormat="1" ht="12.75">
      <c r="A60" s="123">
        <v>3</v>
      </c>
      <c r="B60" s="121" t="s">
        <v>133</v>
      </c>
      <c r="C60" s="104">
        <v>2017</v>
      </c>
      <c r="D60" s="122">
        <v>133</v>
      </c>
      <c r="E60" s="112"/>
    </row>
    <row r="61" spans="1:5" s="128" customFormat="1" ht="12.75">
      <c r="A61" s="123">
        <v>4</v>
      </c>
      <c r="B61" s="129" t="s">
        <v>142</v>
      </c>
      <c r="C61" s="126">
        <v>2018</v>
      </c>
      <c r="D61" s="130">
        <v>2999</v>
      </c>
      <c r="E61" s="127"/>
    </row>
    <row r="62" spans="1:4" ht="12.75">
      <c r="A62" s="265" t="s">
        <v>7</v>
      </c>
      <c r="B62" s="265"/>
      <c r="C62" s="265"/>
      <c r="D62" s="15">
        <f>SUM(D58:D61)</f>
        <v>3291.2</v>
      </c>
    </row>
    <row r="63" spans="1:5" s="117" customFormat="1" ht="12.75">
      <c r="A63" s="269" t="s">
        <v>39</v>
      </c>
      <c r="B63" s="269"/>
      <c r="C63" s="269"/>
      <c r="D63" s="269"/>
      <c r="E63" s="112"/>
    </row>
    <row r="64" spans="1:5" s="117" customFormat="1" ht="12.75">
      <c r="A64" s="123">
        <v>1</v>
      </c>
      <c r="B64" s="121" t="s">
        <v>128</v>
      </c>
      <c r="C64" s="104">
        <v>2015</v>
      </c>
      <c r="D64" s="122">
        <v>5000</v>
      </c>
      <c r="E64" s="112"/>
    </row>
    <row r="65" spans="1:4" ht="12.75">
      <c r="A65" s="265" t="s">
        <v>7</v>
      </c>
      <c r="B65" s="265"/>
      <c r="C65" s="265"/>
      <c r="D65" s="15">
        <f>SUM(D64:D64)</f>
        <v>5000</v>
      </c>
    </row>
    <row r="66" spans="1:5" s="117" customFormat="1" ht="12.75">
      <c r="A66" s="269" t="s">
        <v>43</v>
      </c>
      <c r="B66" s="269"/>
      <c r="C66" s="269"/>
      <c r="D66" s="269"/>
      <c r="E66" s="112"/>
    </row>
    <row r="67" spans="1:5" s="117" customFormat="1" ht="12.75">
      <c r="A67" s="104">
        <v>1</v>
      </c>
      <c r="B67" s="121" t="s">
        <v>137</v>
      </c>
      <c r="C67" s="104"/>
      <c r="D67" s="122"/>
      <c r="E67" s="112"/>
    </row>
    <row r="68" spans="1:4" ht="12.75">
      <c r="A68" s="265" t="s">
        <v>7</v>
      </c>
      <c r="B68" s="265"/>
      <c r="C68" s="265"/>
      <c r="D68" s="15">
        <f>SUM(D67)</f>
        <v>0</v>
      </c>
    </row>
    <row r="69" spans="1:5" s="117" customFormat="1" ht="12.75">
      <c r="A69" s="269" t="s">
        <v>59</v>
      </c>
      <c r="B69" s="269"/>
      <c r="C69" s="269"/>
      <c r="D69" s="269"/>
      <c r="E69" s="112"/>
    </row>
    <row r="70" spans="1:5" s="117" customFormat="1" ht="12.75">
      <c r="A70" s="180">
        <v>1</v>
      </c>
      <c r="B70" s="181" t="s">
        <v>94</v>
      </c>
      <c r="C70" s="180">
        <v>2016</v>
      </c>
      <c r="D70" s="182">
        <v>2249.01</v>
      </c>
      <c r="E70" s="112"/>
    </row>
    <row r="71" spans="1:5" s="117" customFormat="1" ht="12.75">
      <c r="A71" s="180">
        <v>2</v>
      </c>
      <c r="B71" s="181" t="s">
        <v>126</v>
      </c>
      <c r="C71" s="180">
        <v>2017</v>
      </c>
      <c r="D71" s="182">
        <v>1114</v>
      </c>
      <c r="E71" s="112"/>
    </row>
    <row r="72" spans="1:5" s="117" customFormat="1" ht="12.75">
      <c r="A72" s="180">
        <v>3</v>
      </c>
      <c r="B72" s="181" t="s">
        <v>127</v>
      </c>
      <c r="C72" s="180">
        <v>2017</v>
      </c>
      <c r="D72" s="182">
        <v>1159</v>
      </c>
      <c r="E72" s="112"/>
    </row>
    <row r="73" spans="1:5" s="138" customFormat="1" ht="12.75">
      <c r="A73" s="180">
        <v>4</v>
      </c>
      <c r="B73" s="181" t="s">
        <v>154</v>
      </c>
      <c r="C73" s="180">
        <v>2018</v>
      </c>
      <c r="D73" s="182">
        <v>1900</v>
      </c>
      <c r="E73" s="137"/>
    </row>
    <row r="74" spans="1:5" s="138" customFormat="1" ht="12.75">
      <c r="A74" s="180">
        <v>5</v>
      </c>
      <c r="B74" s="181" t="s">
        <v>88</v>
      </c>
      <c r="C74" s="180">
        <v>2014</v>
      </c>
      <c r="D74" s="182">
        <v>2096.01</v>
      </c>
      <c r="E74" s="137"/>
    </row>
    <row r="75" spans="1:5" s="177" customFormat="1" ht="12.75">
      <c r="A75" s="180">
        <v>6</v>
      </c>
      <c r="B75" s="181" t="s">
        <v>178</v>
      </c>
      <c r="C75" s="180">
        <v>2014</v>
      </c>
      <c r="D75" s="182">
        <v>1294.45</v>
      </c>
      <c r="E75" s="176"/>
    </row>
    <row r="76" spans="1:5" s="177" customFormat="1" ht="12.75">
      <c r="A76" s="180">
        <v>7</v>
      </c>
      <c r="B76" s="181" t="s">
        <v>155</v>
      </c>
      <c r="C76" s="180">
        <v>2018</v>
      </c>
      <c r="D76" s="182">
        <v>1400</v>
      </c>
      <c r="E76" s="176"/>
    </row>
    <row r="77" spans="1:4" ht="12.75">
      <c r="A77" s="265" t="s">
        <v>7</v>
      </c>
      <c r="B77" s="265"/>
      <c r="C77" s="265"/>
      <c r="D77" s="15">
        <f>SUM(D70:D76)</f>
        <v>11212.470000000001</v>
      </c>
    </row>
    <row r="78" spans="1:4" ht="12.75">
      <c r="A78" s="270" t="s">
        <v>179</v>
      </c>
      <c r="B78" s="270"/>
      <c r="C78" s="270"/>
      <c r="D78" s="270"/>
    </row>
    <row r="79" spans="1:5" s="117" customFormat="1" ht="12.75">
      <c r="A79" s="110">
        <v>1</v>
      </c>
      <c r="B79" s="109" t="s">
        <v>136</v>
      </c>
      <c r="C79" s="110">
        <v>2016</v>
      </c>
      <c r="D79" s="125">
        <v>2169</v>
      </c>
      <c r="E79" s="112"/>
    </row>
    <row r="80" spans="1:4" ht="12.75">
      <c r="A80" s="265" t="s">
        <v>7</v>
      </c>
      <c r="B80" s="265"/>
      <c r="C80" s="265"/>
      <c r="D80" s="15">
        <f>SUM(D79:D79)</f>
        <v>2169</v>
      </c>
    </row>
    <row r="81" spans="1:4" ht="12.75">
      <c r="A81" s="1"/>
      <c r="B81" s="1"/>
      <c r="C81" s="1"/>
      <c r="D81" s="86"/>
    </row>
  </sheetData>
  <sheetProtection/>
  <mergeCells count="24">
    <mergeCell ref="A5:D5"/>
    <mergeCell ref="A69:D69"/>
    <mergeCell ref="A35:D35"/>
    <mergeCell ref="A44:C44"/>
    <mergeCell ref="A78:D78"/>
    <mergeCell ref="A9:C9"/>
    <mergeCell ref="A56:C56"/>
    <mergeCell ref="A10:D10"/>
    <mergeCell ref="A19:C19"/>
    <mergeCell ref="A20:D20"/>
    <mergeCell ref="A22:C22"/>
    <mergeCell ref="A23:D23"/>
    <mergeCell ref="A34:C34"/>
    <mergeCell ref="A54:D54"/>
    <mergeCell ref="A49:C49"/>
    <mergeCell ref="A45:D45"/>
    <mergeCell ref="A77:C77"/>
    <mergeCell ref="A80:C80"/>
    <mergeCell ref="A57:D57"/>
    <mergeCell ref="A62:C62"/>
    <mergeCell ref="A63:D63"/>
    <mergeCell ref="A65:C65"/>
    <mergeCell ref="A66:D66"/>
    <mergeCell ref="A68:C68"/>
  </mergeCells>
  <printOptions horizontalCentered="1"/>
  <pageMargins left="0.4330708661417323" right="0.1968503937007874" top="0.3937007874015748" bottom="0.1968503937007874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SheetLayoutView="110" zoomScalePageLayoutView="0" workbookViewId="0" topLeftCell="A1">
      <selection activeCell="I7" sqref="I7"/>
    </sheetView>
  </sheetViews>
  <sheetFormatPr defaultColWidth="9.140625" defaultRowHeight="12.75"/>
  <cols>
    <col min="1" max="1" width="3.28125" style="0" customWidth="1"/>
    <col min="2" max="2" width="9.140625" style="0" customWidth="1"/>
    <col min="3" max="3" width="33.7109375" style="0" customWidth="1"/>
    <col min="4" max="4" width="22.8515625" style="0" customWidth="1"/>
    <col min="5" max="5" width="18.7109375" style="0" customWidth="1"/>
    <col min="6" max="6" width="13.421875" style="0" bestFit="1" customWidth="1"/>
  </cols>
  <sheetData>
    <row r="1" spans="4:5" ht="12.75">
      <c r="D1" s="271" t="s">
        <v>327</v>
      </c>
      <c r="E1" s="271"/>
    </row>
    <row r="3" spans="2:5" ht="41.25" customHeight="1">
      <c r="B3" s="9" t="s">
        <v>5</v>
      </c>
      <c r="C3" s="10" t="s">
        <v>13</v>
      </c>
      <c r="D3" s="11" t="s">
        <v>14</v>
      </c>
      <c r="E3" s="12" t="s">
        <v>15</v>
      </c>
    </row>
    <row r="4" spans="2:5" s="215" customFormat="1" ht="29.25" customHeight="1">
      <c r="B4" s="218">
        <v>1</v>
      </c>
      <c r="C4" s="219" t="s">
        <v>19</v>
      </c>
      <c r="D4" s="217">
        <f>100000+3030.2+6116.01+64983.52+2950</f>
        <v>177079.72999999998</v>
      </c>
      <c r="E4" s="220"/>
    </row>
    <row r="5" spans="2:5" s="215" customFormat="1" ht="25.5">
      <c r="B5" s="218">
        <v>2</v>
      </c>
      <c r="C5" s="219" t="s">
        <v>41</v>
      </c>
      <c r="D5" s="216">
        <f>25248+4000</f>
        <v>29248</v>
      </c>
      <c r="E5" s="221"/>
    </row>
    <row r="6" spans="2:5" s="215" customFormat="1" ht="30" customHeight="1">
      <c r="B6" s="218">
        <v>3</v>
      </c>
      <c r="C6" s="219" t="s">
        <v>42</v>
      </c>
      <c r="D6" s="222">
        <v>67556.31</v>
      </c>
      <c r="E6" s="222">
        <v>93793.23</v>
      </c>
    </row>
    <row r="7" spans="2:5" s="215" customFormat="1" ht="30" customHeight="1">
      <c r="B7" s="218">
        <v>4</v>
      </c>
      <c r="C7" s="219" t="s">
        <v>25</v>
      </c>
      <c r="D7" s="217">
        <v>225922.49</v>
      </c>
      <c r="E7" s="221"/>
    </row>
    <row r="8" spans="2:5" s="215" customFormat="1" ht="30" customHeight="1">
      <c r="B8" s="218">
        <v>5</v>
      </c>
      <c r="C8" s="219" t="s">
        <v>28</v>
      </c>
      <c r="D8" s="217">
        <v>451069.89</v>
      </c>
      <c r="E8" s="221">
        <v>59792.76</v>
      </c>
    </row>
    <row r="9" spans="2:6" s="48" customFormat="1" ht="30" customHeight="1">
      <c r="B9" s="154">
        <v>6</v>
      </c>
      <c r="C9" s="155" t="s">
        <v>27</v>
      </c>
      <c r="D9" s="217">
        <v>178723.23</v>
      </c>
      <c r="E9" s="217">
        <v>23120.38</v>
      </c>
      <c r="F9" s="125"/>
    </row>
    <row r="10" spans="2:6" ht="15.75" customHeight="1">
      <c r="B10" s="13"/>
      <c r="C10" s="9" t="s">
        <v>7</v>
      </c>
      <c r="D10" s="14">
        <f>SUM(D4:D9)</f>
        <v>1129599.65</v>
      </c>
      <c r="E10" s="14">
        <f>SUM(E4:E9)</f>
        <v>176706.37</v>
      </c>
      <c r="F10" s="53"/>
    </row>
    <row r="17" ht="12.75">
      <c r="D17" s="53"/>
    </row>
    <row r="20" ht="42.75" customHeight="1"/>
    <row r="22" ht="44.25" customHeight="1"/>
    <row r="28" ht="43.5" customHeight="1">
      <c r="A28" s="42"/>
    </row>
  </sheetData>
  <sheetProtection/>
  <mergeCells count="1">
    <mergeCell ref="D1:E1"/>
  </mergeCells>
  <printOptions/>
  <pageMargins left="0.7086614173228347" right="0.7086614173228347" top="0.9448818897637796" bottom="0.15748031496062992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22">
      <selection activeCell="I1" sqref="I1"/>
    </sheetView>
  </sheetViews>
  <sheetFormatPr defaultColWidth="9.140625" defaultRowHeight="12.75"/>
  <cols>
    <col min="1" max="1" width="5.00390625" style="0" customWidth="1"/>
    <col min="3" max="3" width="14.57421875" style="0" customWidth="1"/>
    <col min="4" max="4" width="22.00390625" style="0" customWidth="1"/>
    <col min="5" max="5" width="10.7109375" style="0" customWidth="1"/>
    <col min="6" max="6" width="13.8515625" style="0" customWidth="1"/>
    <col min="8" max="8" width="11.00390625" style="0" customWidth="1"/>
    <col min="9" max="9" width="14.421875" style="0" customWidth="1"/>
    <col min="11" max="11" width="11.140625" style="0" bestFit="1" customWidth="1"/>
    <col min="12" max="12" width="11.421875" style="0" customWidth="1"/>
    <col min="13" max="13" width="11.00390625" style="0" customWidth="1"/>
    <col min="14" max="14" width="10.7109375" style="0" customWidth="1"/>
    <col min="15" max="15" width="11.140625" style="0" customWidth="1"/>
  </cols>
  <sheetData>
    <row r="1" ht="12.75">
      <c r="I1" s="242" t="s">
        <v>326</v>
      </c>
    </row>
    <row r="3" spans="1:15" ht="24.75">
      <c r="A3" s="272" t="s">
        <v>192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</row>
    <row r="4" spans="1:15" ht="12.75">
      <c r="A4" s="274" t="s">
        <v>5</v>
      </c>
      <c r="B4" s="274" t="s">
        <v>193</v>
      </c>
      <c r="C4" s="274" t="s">
        <v>194</v>
      </c>
      <c r="D4" s="274" t="s">
        <v>195</v>
      </c>
      <c r="E4" s="274" t="s">
        <v>196</v>
      </c>
      <c r="F4" s="274" t="s">
        <v>197</v>
      </c>
      <c r="G4" s="274" t="s">
        <v>198</v>
      </c>
      <c r="H4" s="274" t="s">
        <v>199</v>
      </c>
      <c r="I4" s="274" t="s">
        <v>200</v>
      </c>
      <c r="J4" s="274" t="s">
        <v>201</v>
      </c>
      <c r="K4" s="278" t="s">
        <v>202</v>
      </c>
      <c r="L4" s="274" t="s">
        <v>203</v>
      </c>
      <c r="M4" s="274"/>
      <c r="N4" s="274" t="s">
        <v>204</v>
      </c>
      <c r="O4" s="274"/>
    </row>
    <row r="5" spans="1:15" ht="12.75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9"/>
      <c r="L5" s="274"/>
      <c r="M5" s="274"/>
      <c r="N5" s="274"/>
      <c r="O5" s="274"/>
    </row>
    <row r="6" spans="1:15" ht="14.25">
      <c r="A6" s="274"/>
      <c r="B6" s="274"/>
      <c r="C6" s="274"/>
      <c r="D6" s="274"/>
      <c r="E6" s="274"/>
      <c r="F6" s="274"/>
      <c r="G6" s="274"/>
      <c r="H6" s="274"/>
      <c r="I6" s="274"/>
      <c r="J6" s="274"/>
      <c r="K6" s="280"/>
      <c r="L6" s="224" t="s">
        <v>205</v>
      </c>
      <c r="M6" s="224" t="s">
        <v>206</v>
      </c>
      <c r="N6" s="224" t="s">
        <v>205</v>
      </c>
      <c r="O6" s="224" t="s">
        <v>206</v>
      </c>
    </row>
    <row r="7" spans="1:15" ht="22.5">
      <c r="A7" s="275" t="s">
        <v>207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7"/>
    </row>
    <row r="8" spans="1:15" ht="38.25">
      <c r="A8" s="226">
        <v>1</v>
      </c>
      <c r="B8" s="226" t="s">
        <v>208</v>
      </c>
      <c r="C8" s="228" t="s">
        <v>209</v>
      </c>
      <c r="D8" s="226" t="s">
        <v>210</v>
      </c>
      <c r="E8" s="226" t="s">
        <v>211</v>
      </c>
      <c r="F8" s="226" t="s">
        <v>212</v>
      </c>
      <c r="G8" s="226">
        <v>1598</v>
      </c>
      <c r="H8" s="226" t="s">
        <v>213</v>
      </c>
      <c r="I8" s="226">
        <v>5</v>
      </c>
      <c r="J8" s="226">
        <v>1997</v>
      </c>
      <c r="K8" s="226"/>
      <c r="L8" s="229" t="s">
        <v>306</v>
      </c>
      <c r="M8" s="229" t="s">
        <v>307</v>
      </c>
      <c r="N8" s="225"/>
      <c r="O8" s="225"/>
    </row>
    <row r="9" spans="1:15" ht="38.25">
      <c r="A9" s="226">
        <v>2</v>
      </c>
      <c r="B9" s="226" t="s">
        <v>214</v>
      </c>
      <c r="C9" s="226" t="s">
        <v>215</v>
      </c>
      <c r="D9" s="226" t="s">
        <v>216</v>
      </c>
      <c r="E9" s="226" t="s">
        <v>217</v>
      </c>
      <c r="F9" s="226" t="s">
        <v>212</v>
      </c>
      <c r="G9" s="226">
        <v>1598</v>
      </c>
      <c r="H9" s="226" t="s">
        <v>218</v>
      </c>
      <c r="I9" s="226">
        <v>5</v>
      </c>
      <c r="J9" s="226">
        <v>1999</v>
      </c>
      <c r="K9" s="226"/>
      <c r="L9" s="229" t="s">
        <v>306</v>
      </c>
      <c r="M9" s="229" t="s">
        <v>307</v>
      </c>
      <c r="N9" s="225"/>
      <c r="O9" s="225"/>
    </row>
    <row r="10" spans="1:15" ht="38.25">
      <c r="A10" s="226">
        <v>3</v>
      </c>
      <c r="B10" s="226" t="s">
        <v>219</v>
      </c>
      <c r="C10" s="226" t="s">
        <v>220</v>
      </c>
      <c r="D10" s="226">
        <v>89612</v>
      </c>
      <c r="E10" s="226" t="s">
        <v>221</v>
      </c>
      <c r="F10" s="226" t="s">
        <v>222</v>
      </c>
      <c r="G10" s="226" t="s">
        <v>223</v>
      </c>
      <c r="H10" s="226" t="s">
        <v>224</v>
      </c>
      <c r="I10" s="226">
        <v>750</v>
      </c>
      <c r="J10" s="226">
        <v>1981</v>
      </c>
      <c r="K10" s="226"/>
      <c r="L10" s="229" t="s">
        <v>306</v>
      </c>
      <c r="M10" s="229" t="s">
        <v>307</v>
      </c>
      <c r="N10" s="225"/>
      <c r="O10" s="225"/>
    </row>
    <row r="11" spans="1:15" ht="38.25">
      <c r="A11" s="226">
        <v>4</v>
      </c>
      <c r="B11" s="226" t="s">
        <v>219</v>
      </c>
      <c r="C11" s="226" t="s">
        <v>225</v>
      </c>
      <c r="D11" s="226">
        <v>89613</v>
      </c>
      <c r="E11" s="226" t="s">
        <v>226</v>
      </c>
      <c r="F11" s="226" t="s">
        <v>222</v>
      </c>
      <c r="G11" s="226" t="s">
        <v>223</v>
      </c>
      <c r="H11" s="226" t="s">
        <v>227</v>
      </c>
      <c r="I11" s="226">
        <v>4000</v>
      </c>
      <c r="J11" s="226">
        <v>1981</v>
      </c>
      <c r="K11" s="226"/>
      <c r="L11" s="229" t="s">
        <v>308</v>
      </c>
      <c r="M11" s="229" t="s">
        <v>309</v>
      </c>
      <c r="N11" s="225"/>
      <c r="O11" s="225"/>
    </row>
    <row r="12" spans="1:15" ht="38.25">
      <c r="A12" s="226">
        <v>5</v>
      </c>
      <c r="B12" s="226" t="s">
        <v>228</v>
      </c>
      <c r="C12" s="226" t="s">
        <v>229</v>
      </c>
      <c r="D12" s="226">
        <v>14492</v>
      </c>
      <c r="E12" s="226" t="s">
        <v>230</v>
      </c>
      <c r="F12" s="226" t="s">
        <v>222</v>
      </c>
      <c r="G12" s="226" t="s">
        <v>223</v>
      </c>
      <c r="H12" s="226" t="s">
        <v>231</v>
      </c>
      <c r="I12" s="226">
        <v>750</v>
      </c>
      <c r="J12" s="226">
        <v>1977</v>
      </c>
      <c r="K12" s="226"/>
      <c r="L12" s="229" t="s">
        <v>306</v>
      </c>
      <c r="M12" s="229" t="s">
        <v>307</v>
      </c>
      <c r="N12" s="225"/>
      <c r="O12" s="225"/>
    </row>
    <row r="13" spans="1:15" ht="38.25">
      <c r="A13" s="226">
        <v>6</v>
      </c>
      <c r="B13" s="226" t="s">
        <v>232</v>
      </c>
      <c r="C13" s="226" t="s">
        <v>233</v>
      </c>
      <c r="D13" s="226">
        <v>448793</v>
      </c>
      <c r="E13" s="226" t="s">
        <v>234</v>
      </c>
      <c r="F13" s="228" t="s">
        <v>235</v>
      </c>
      <c r="G13" s="226">
        <v>2400</v>
      </c>
      <c r="H13" s="226" t="s">
        <v>236</v>
      </c>
      <c r="I13" s="226">
        <v>1</v>
      </c>
      <c r="J13" s="226">
        <v>1982</v>
      </c>
      <c r="K13" s="226"/>
      <c r="L13" s="229" t="s">
        <v>306</v>
      </c>
      <c r="M13" s="229" t="s">
        <v>307</v>
      </c>
      <c r="N13" s="225"/>
      <c r="O13" s="225"/>
    </row>
    <row r="14" spans="1:15" ht="38.25">
      <c r="A14" s="226">
        <v>7</v>
      </c>
      <c r="B14" s="226" t="s">
        <v>237</v>
      </c>
      <c r="C14" s="226" t="s">
        <v>238</v>
      </c>
      <c r="D14" s="226">
        <v>448853</v>
      </c>
      <c r="E14" s="226" t="s">
        <v>239</v>
      </c>
      <c r="F14" s="228" t="s">
        <v>235</v>
      </c>
      <c r="G14" s="226">
        <v>2400</v>
      </c>
      <c r="H14" s="226" t="s">
        <v>240</v>
      </c>
      <c r="I14" s="226">
        <v>1</v>
      </c>
      <c r="J14" s="226">
        <v>1982</v>
      </c>
      <c r="K14" s="226"/>
      <c r="L14" s="229" t="s">
        <v>306</v>
      </c>
      <c r="M14" s="229" t="s">
        <v>307</v>
      </c>
      <c r="N14" s="225"/>
      <c r="O14" s="225"/>
    </row>
    <row r="15" spans="1:15" ht="38.25">
      <c r="A15" s="226">
        <v>8</v>
      </c>
      <c r="B15" s="226" t="s">
        <v>241</v>
      </c>
      <c r="C15" s="226" t="s">
        <v>242</v>
      </c>
      <c r="D15" s="226">
        <v>411242</v>
      </c>
      <c r="E15" s="226" t="s">
        <v>243</v>
      </c>
      <c r="F15" s="228" t="s">
        <v>235</v>
      </c>
      <c r="G15" s="226">
        <v>2400</v>
      </c>
      <c r="H15" s="226" t="s">
        <v>244</v>
      </c>
      <c r="I15" s="226">
        <v>1</v>
      </c>
      <c r="J15" s="226">
        <v>1980</v>
      </c>
      <c r="K15" s="226"/>
      <c r="L15" s="229" t="s">
        <v>306</v>
      </c>
      <c r="M15" s="229" t="s">
        <v>307</v>
      </c>
      <c r="N15" s="225"/>
      <c r="O15" s="225"/>
    </row>
    <row r="16" spans="1:15" ht="38.25">
      <c r="A16" s="226">
        <v>9</v>
      </c>
      <c r="B16" s="226" t="s">
        <v>245</v>
      </c>
      <c r="C16" s="226">
        <v>3504</v>
      </c>
      <c r="D16" s="226" t="s">
        <v>246</v>
      </c>
      <c r="E16" s="226" t="s">
        <v>247</v>
      </c>
      <c r="F16" s="133" t="s">
        <v>248</v>
      </c>
      <c r="G16" s="226">
        <v>2417</v>
      </c>
      <c r="H16" s="226" t="s">
        <v>249</v>
      </c>
      <c r="I16" s="226">
        <v>2</v>
      </c>
      <c r="J16" s="226">
        <v>1998</v>
      </c>
      <c r="K16" s="226"/>
      <c r="L16" s="229" t="s">
        <v>306</v>
      </c>
      <c r="M16" s="229" t="s">
        <v>307</v>
      </c>
      <c r="N16" s="225"/>
      <c r="O16" s="225"/>
    </row>
    <row r="17" spans="1:15" ht="38.25">
      <c r="A17" s="226">
        <v>10</v>
      </c>
      <c r="B17" s="226" t="s">
        <v>250</v>
      </c>
      <c r="C17" s="226" t="s">
        <v>251</v>
      </c>
      <c r="D17" s="226" t="s">
        <v>252</v>
      </c>
      <c r="E17" s="226" t="s">
        <v>253</v>
      </c>
      <c r="F17" s="133" t="s">
        <v>248</v>
      </c>
      <c r="G17" s="226">
        <v>2120</v>
      </c>
      <c r="H17" s="226" t="s">
        <v>254</v>
      </c>
      <c r="I17" s="226">
        <v>2</v>
      </c>
      <c r="J17" s="226">
        <v>1990</v>
      </c>
      <c r="K17" s="226"/>
      <c r="L17" s="229" t="s">
        <v>306</v>
      </c>
      <c r="M17" s="229" t="s">
        <v>307</v>
      </c>
      <c r="N17" s="225"/>
      <c r="O17" s="225"/>
    </row>
    <row r="18" spans="1:15" ht="38.25">
      <c r="A18" s="226">
        <v>11</v>
      </c>
      <c r="B18" s="226" t="s">
        <v>255</v>
      </c>
      <c r="C18" s="226" t="s">
        <v>256</v>
      </c>
      <c r="D18" s="226" t="s">
        <v>257</v>
      </c>
      <c r="E18" s="226" t="s">
        <v>258</v>
      </c>
      <c r="F18" s="228" t="s">
        <v>259</v>
      </c>
      <c r="G18" s="226">
        <v>6842</v>
      </c>
      <c r="H18" s="226" t="s">
        <v>260</v>
      </c>
      <c r="I18" s="226">
        <v>6</v>
      </c>
      <c r="J18" s="226">
        <v>1982</v>
      </c>
      <c r="K18" s="226"/>
      <c r="L18" s="229" t="s">
        <v>306</v>
      </c>
      <c r="M18" s="229" t="s">
        <v>307</v>
      </c>
      <c r="N18" s="225"/>
      <c r="O18" s="225"/>
    </row>
    <row r="19" spans="1:15" ht="38.25">
      <c r="A19" s="226">
        <v>12</v>
      </c>
      <c r="B19" s="226" t="s">
        <v>261</v>
      </c>
      <c r="C19" s="226" t="s">
        <v>262</v>
      </c>
      <c r="D19" s="226" t="s">
        <v>263</v>
      </c>
      <c r="E19" s="226" t="s">
        <v>264</v>
      </c>
      <c r="F19" s="228" t="s">
        <v>259</v>
      </c>
      <c r="G19" s="226">
        <v>2402</v>
      </c>
      <c r="H19" s="226" t="s">
        <v>265</v>
      </c>
      <c r="I19" s="226">
        <v>7</v>
      </c>
      <c r="J19" s="226">
        <v>2009</v>
      </c>
      <c r="K19" s="226"/>
      <c r="L19" s="229" t="s">
        <v>306</v>
      </c>
      <c r="M19" s="229" t="s">
        <v>307</v>
      </c>
      <c r="N19" s="225"/>
      <c r="O19" s="225"/>
    </row>
    <row r="20" spans="1:15" ht="38.25">
      <c r="A20" s="226">
        <v>13</v>
      </c>
      <c r="B20" s="226" t="s">
        <v>266</v>
      </c>
      <c r="C20" s="226" t="s">
        <v>267</v>
      </c>
      <c r="D20" s="226" t="s">
        <v>268</v>
      </c>
      <c r="E20" s="226" t="s">
        <v>269</v>
      </c>
      <c r="F20" s="228" t="s">
        <v>259</v>
      </c>
      <c r="G20" s="226">
        <v>6842</v>
      </c>
      <c r="H20" s="226" t="s">
        <v>270</v>
      </c>
      <c r="I20" s="226">
        <v>2</v>
      </c>
      <c r="J20" s="226">
        <v>1997</v>
      </c>
      <c r="K20" s="226"/>
      <c r="L20" s="229" t="s">
        <v>306</v>
      </c>
      <c r="M20" s="229" t="s">
        <v>307</v>
      </c>
      <c r="N20" s="225"/>
      <c r="O20" s="225"/>
    </row>
    <row r="21" spans="1:15" ht="38.25">
      <c r="A21" s="226">
        <v>14</v>
      </c>
      <c r="B21" s="226" t="s">
        <v>271</v>
      </c>
      <c r="C21" s="226" t="s">
        <v>272</v>
      </c>
      <c r="D21" s="226" t="s">
        <v>273</v>
      </c>
      <c r="E21" s="226" t="s">
        <v>274</v>
      </c>
      <c r="F21" s="228" t="s">
        <v>259</v>
      </c>
      <c r="G21" s="226">
        <v>8500</v>
      </c>
      <c r="H21" s="226" t="s">
        <v>275</v>
      </c>
      <c r="I21" s="226">
        <v>6</v>
      </c>
      <c r="J21" s="226">
        <v>1991</v>
      </c>
      <c r="K21" s="226"/>
      <c r="L21" s="229" t="s">
        <v>306</v>
      </c>
      <c r="M21" s="229" t="s">
        <v>307</v>
      </c>
      <c r="N21" s="225"/>
      <c r="O21" s="225"/>
    </row>
    <row r="22" spans="1:15" ht="38.25">
      <c r="A22" s="226">
        <v>15</v>
      </c>
      <c r="B22" s="226" t="s">
        <v>276</v>
      </c>
      <c r="C22" s="226" t="s">
        <v>277</v>
      </c>
      <c r="D22" s="226" t="s">
        <v>278</v>
      </c>
      <c r="E22" s="226" t="s">
        <v>279</v>
      </c>
      <c r="F22" s="228" t="s">
        <v>259</v>
      </c>
      <c r="G22" s="226">
        <v>5480</v>
      </c>
      <c r="H22" s="226" t="s">
        <v>280</v>
      </c>
      <c r="I22" s="226">
        <v>6</v>
      </c>
      <c r="J22" s="226">
        <v>1994</v>
      </c>
      <c r="K22" s="226"/>
      <c r="L22" s="229" t="s">
        <v>306</v>
      </c>
      <c r="M22" s="229" t="s">
        <v>307</v>
      </c>
      <c r="N22" s="225"/>
      <c r="O22" s="225"/>
    </row>
    <row r="23" spans="1:15" ht="38.25">
      <c r="A23" s="226">
        <v>16</v>
      </c>
      <c r="B23" s="226" t="s">
        <v>281</v>
      </c>
      <c r="C23" s="226" t="s">
        <v>282</v>
      </c>
      <c r="D23" s="226" t="s">
        <v>283</v>
      </c>
      <c r="E23" s="226" t="s">
        <v>284</v>
      </c>
      <c r="F23" s="226" t="s">
        <v>285</v>
      </c>
      <c r="G23" s="226">
        <v>750</v>
      </c>
      <c r="H23" s="226"/>
      <c r="I23" s="226"/>
      <c r="J23" s="226">
        <v>2012</v>
      </c>
      <c r="K23" s="226"/>
      <c r="L23" s="229" t="s">
        <v>310</v>
      </c>
      <c r="M23" s="229" t="s">
        <v>311</v>
      </c>
      <c r="N23" s="225"/>
      <c r="O23" s="225"/>
    </row>
    <row r="24" spans="1:15" ht="38.25">
      <c r="A24" s="226">
        <v>17</v>
      </c>
      <c r="B24" s="226" t="s">
        <v>286</v>
      </c>
      <c r="C24" s="226" t="s">
        <v>287</v>
      </c>
      <c r="D24" s="226" t="s">
        <v>288</v>
      </c>
      <c r="E24" s="226" t="s">
        <v>289</v>
      </c>
      <c r="F24" s="228" t="s">
        <v>259</v>
      </c>
      <c r="G24" s="226">
        <v>9900</v>
      </c>
      <c r="H24" s="226" t="s">
        <v>290</v>
      </c>
      <c r="I24" s="226">
        <v>9</v>
      </c>
      <c r="J24" s="226">
        <v>1992</v>
      </c>
      <c r="K24" s="226"/>
      <c r="L24" s="229" t="s">
        <v>312</v>
      </c>
      <c r="M24" s="229" t="s">
        <v>313</v>
      </c>
      <c r="N24" s="225"/>
      <c r="O24" s="225"/>
    </row>
    <row r="25" spans="1:15" ht="38.25">
      <c r="A25" s="226">
        <v>18</v>
      </c>
      <c r="B25" s="226" t="s">
        <v>291</v>
      </c>
      <c r="C25" s="226" t="s">
        <v>292</v>
      </c>
      <c r="D25" s="226" t="s">
        <v>293</v>
      </c>
      <c r="E25" s="226" t="s">
        <v>294</v>
      </c>
      <c r="F25" s="226" t="s">
        <v>212</v>
      </c>
      <c r="G25" s="226">
        <v>1395</v>
      </c>
      <c r="H25" s="226" t="s">
        <v>295</v>
      </c>
      <c r="I25" s="226">
        <v>5</v>
      </c>
      <c r="J25" s="226">
        <v>2015</v>
      </c>
      <c r="K25" s="227">
        <v>58300</v>
      </c>
      <c r="L25" s="229" t="s">
        <v>314</v>
      </c>
      <c r="M25" s="229" t="s">
        <v>315</v>
      </c>
      <c r="N25" s="229" t="s">
        <v>314</v>
      </c>
      <c r="O25" s="229" t="s">
        <v>315</v>
      </c>
    </row>
    <row r="26" spans="1:15" ht="19.5">
      <c r="A26" s="281" t="s">
        <v>296</v>
      </c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3"/>
    </row>
    <row r="27" spans="1:15" ht="38.25">
      <c r="A27" s="226">
        <v>19</v>
      </c>
      <c r="B27" s="226" t="s">
        <v>261</v>
      </c>
      <c r="C27" s="226" t="s">
        <v>297</v>
      </c>
      <c r="D27" s="226" t="s">
        <v>298</v>
      </c>
      <c r="E27" s="226" t="s">
        <v>299</v>
      </c>
      <c r="F27" s="228" t="s">
        <v>259</v>
      </c>
      <c r="G27" s="226">
        <v>2402</v>
      </c>
      <c r="H27" s="226" t="s">
        <v>300</v>
      </c>
      <c r="I27" s="226">
        <v>6</v>
      </c>
      <c r="J27" s="226">
        <v>2005</v>
      </c>
      <c r="K27" s="226"/>
      <c r="L27" s="229" t="s">
        <v>306</v>
      </c>
      <c r="M27" s="229" t="s">
        <v>307</v>
      </c>
      <c r="N27" s="225"/>
      <c r="O27" s="225"/>
    </row>
    <row r="28" spans="1:15" ht="38.25">
      <c r="A28" s="226">
        <v>20</v>
      </c>
      <c r="B28" s="226" t="s">
        <v>301</v>
      </c>
      <c r="C28" s="226" t="s">
        <v>302</v>
      </c>
      <c r="D28" s="226" t="s">
        <v>303</v>
      </c>
      <c r="E28" s="226" t="s">
        <v>304</v>
      </c>
      <c r="F28" s="226" t="s">
        <v>212</v>
      </c>
      <c r="G28" s="226">
        <v>1998</v>
      </c>
      <c r="H28" s="226" t="s">
        <v>305</v>
      </c>
      <c r="I28" s="226">
        <v>5</v>
      </c>
      <c r="J28" s="226">
        <v>2000</v>
      </c>
      <c r="K28" s="226"/>
      <c r="L28" s="229" t="s">
        <v>308</v>
      </c>
      <c r="M28" s="229" t="s">
        <v>309</v>
      </c>
      <c r="N28" s="225"/>
      <c r="O28" s="225"/>
    </row>
  </sheetData>
  <sheetProtection/>
  <mergeCells count="16">
    <mergeCell ref="A7:O7"/>
    <mergeCell ref="K4:K6"/>
    <mergeCell ref="I4:I6"/>
    <mergeCell ref="J4:J6"/>
    <mergeCell ref="A26:O26"/>
    <mergeCell ref="A3:O3"/>
    <mergeCell ref="A4:A6"/>
    <mergeCell ref="B4:B6"/>
    <mergeCell ref="C4:C6"/>
    <mergeCell ref="D4:D6"/>
    <mergeCell ref="E4:E6"/>
    <mergeCell ref="L4:M5"/>
    <mergeCell ref="F4:F6"/>
    <mergeCell ref="G4:G6"/>
    <mergeCell ref="H4:H6"/>
    <mergeCell ref="N4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1" sqref="D1"/>
    </sheetView>
  </sheetViews>
  <sheetFormatPr defaultColWidth="9.140625" defaultRowHeight="12.75"/>
  <cols>
    <col min="3" max="4" width="27.7109375" style="0" customWidth="1"/>
  </cols>
  <sheetData>
    <row r="1" ht="12.75">
      <c r="D1" s="242" t="s">
        <v>328</v>
      </c>
    </row>
    <row r="2" spans="1:4" ht="12.75">
      <c r="A2" s="284" t="s">
        <v>316</v>
      </c>
      <c r="B2" s="285"/>
      <c r="C2" s="285"/>
      <c r="D2" s="286"/>
    </row>
    <row r="3" spans="1:4" ht="25.5">
      <c r="A3" s="223" t="s">
        <v>317</v>
      </c>
      <c r="B3" s="223" t="s">
        <v>318</v>
      </c>
      <c r="C3" s="230" t="s">
        <v>319</v>
      </c>
      <c r="D3" s="223" t="s">
        <v>320</v>
      </c>
    </row>
    <row r="4" spans="1:4" ht="15">
      <c r="A4" s="231">
        <v>2019</v>
      </c>
      <c r="B4" s="231">
        <v>1</v>
      </c>
      <c r="C4" s="240">
        <v>1148</v>
      </c>
      <c r="D4" s="234" t="s">
        <v>323</v>
      </c>
    </row>
    <row r="5" spans="1:4" ht="25.5" customHeight="1">
      <c r="A5" s="231">
        <v>2019</v>
      </c>
      <c r="B5" s="231">
        <v>1</v>
      </c>
      <c r="C5" s="240">
        <v>480</v>
      </c>
      <c r="D5" s="241" t="s">
        <v>324</v>
      </c>
    </row>
    <row r="6" spans="1:4" ht="15">
      <c r="A6" s="232">
        <v>2018</v>
      </c>
      <c r="B6" s="232">
        <v>1</v>
      </c>
      <c r="C6" s="233">
        <v>1797</v>
      </c>
      <c r="D6" s="239" t="s">
        <v>325</v>
      </c>
    </row>
    <row r="7" spans="1:4" ht="15">
      <c r="A7" s="232">
        <v>2018</v>
      </c>
      <c r="B7" s="232">
        <v>2</v>
      </c>
      <c r="C7" s="233">
        <v>6625</v>
      </c>
      <c r="D7" s="234" t="s">
        <v>322</v>
      </c>
    </row>
    <row r="8" spans="1:4" ht="31.5" customHeight="1">
      <c r="A8" s="235">
        <v>2017</v>
      </c>
      <c r="B8" s="236">
        <v>1</v>
      </c>
      <c r="C8" s="237">
        <v>3950</v>
      </c>
      <c r="D8" s="234" t="s">
        <v>322</v>
      </c>
    </row>
    <row r="9" spans="1:4" ht="15">
      <c r="A9" s="232">
        <v>2016</v>
      </c>
      <c r="B9" s="236"/>
      <c r="C9" s="238"/>
      <c r="D9" s="234" t="s">
        <v>321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Lenovo</cp:lastModifiedBy>
  <cp:lastPrinted>2013-12-09T11:01:46Z</cp:lastPrinted>
  <dcterms:created xsi:type="dcterms:W3CDTF">2003-03-13T10:23:20Z</dcterms:created>
  <dcterms:modified xsi:type="dcterms:W3CDTF">2019-11-22T08:59:08Z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