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1"/>
  </bookViews>
  <sheets>
    <sheet name="szczegółowy podział dochodów" sheetId="1" r:id="rId1"/>
    <sheet name="Zestawienie dochodu 2006" sheetId="2" r:id="rId2"/>
    <sheet name="Zestawienie dochodów" sheetId="3" r:id="rId3"/>
  </sheets>
  <definedNames/>
  <calcPr fullCalcOnLoad="1"/>
</workbook>
</file>

<file path=xl/sharedStrings.xml><?xml version="1.0" encoding="utf-8"?>
<sst xmlns="http://schemas.openxmlformats.org/spreadsheetml/2006/main" count="197" uniqueCount="145">
  <si>
    <t>Dz.</t>
  </si>
  <si>
    <t>Roz-</t>
  </si>
  <si>
    <t>§</t>
  </si>
  <si>
    <t>Treść</t>
  </si>
  <si>
    <t>Plan na</t>
  </si>
  <si>
    <t>dział</t>
  </si>
  <si>
    <t>010</t>
  </si>
  <si>
    <t>01010</t>
  </si>
  <si>
    <t>Wpływy z usług.</t>
  </si>
  <si>
    <t>700</t>
  </si>
  <si>
    <t>GOSPODARKA MIESZKANIOWA</t>
  </si>
  <si>
    <t>70005</t>
  </si>
  <si>
    <t>750</t>
  </si>
  <si>
    <t>ADMINISTRACJA PUBLICZNA</t>
  </si>
  <si>
    <t>75011</t>
  </si>
  <si>
    <t>75023</t>
  </si>
  <si>
    <t>751</t>
  </si>
  <si>
    <t>URZĘDY NACZELNYCH ORGANÓW WŁADZY PAŃSTWOWEJ, KONTROLI I OCHRONY PRAWA ORAZ SĄDOWNICTWA</t>
  </si>
  <si>
    <t>75101</t>
  </si>
  <si>
    <t>754</t>
  </si>
  <si>
    <t>BEZPIECZEŃSTWO PUBLICZNE I OCHRONA PRZECIWPOŻAROWA</t>
  </si>
  <si>
    <t>756</t>
  </si>
  <si>
    <t>75601</t>
  </si>
  <si>
    <t>75615</t>
  </si>
  <si>
    <t>75616</t>
  </si>
  <si>
    <t>75618</t>
  </si>
  <si>
    <t>75621</t>
  </si>
  <si>
    <t>Udziały gmin w podatkach stanowiących dochód budżetu państwa.</t>
  </si>
  <si>
    <t>758</t>
  </si>
  <si>
    <t>RÓŻNE ROZLICZENIA</t>
  </si>
  <si>
    <t>75801</t>
  </si>
  <si>
    <t>851</t>
  </si>
  <si>
    <t>85154</t>
  </si>
  <si>
    <t>R A Z E M :</t>
  </si>
  <si>
    <t>952</t>
  </si>
  <si>
    <t>O G Ó Ł E M :</t>
  </si>
  <si>
    <t>ROLNICTWO I ŁOWIECTWO</t>
  </si>
  <si>
    <t>Dział</t>
  </si>
  <si>
    <t>852</t>
  </si>
  <si>
    <t>POMOC SPOŁECZNA</t>
  </si>
  <si>
    <t>0750</t>
  </si>
  <si>
    <t>0470</t>
  </si>
  <si>
    <t>0830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</si>
  <si>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</si>
  <si>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</si>
  <si>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</si>
  <si>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</si>
  <si>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</si>
  <si>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</si>
  <si>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</si>
  <si>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</si>
  <si>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</si>
  <si>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</si>
  <si>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0450</t>
  </si>
  <si>
    <t>0500</t>
  </si>
  <si>
    <t>0690</t>
  </si>
  <si>
    <t>0410</t>
  </si>
  <si>
    <t>0010</t>
  </si>
  <si>
    <t>0020</t>
  </si>
  <si>
    <t>2920</t>
  </si>
  <si>
    <t>75807</t>
  </si>
  <si>
    <t>2030</t>
  </si>
  <si>
    <t>0480</t>
  </si>
  <si>
    <t>85213</t>
  </si>
  <si>
    <t>85214</t>
  </si>
  <si>
    <t>85219</t>
  </si>
  <si>
    <t>85228</t>
  </si>
  <si>
    <t>2005r.</t>
  </si>
  <si>
    <t>0960</t>
  </si>
  <si>
    <t>0870</t>
  </si>
  <si>
    <t>85212</t>
  </si>
  <si>
    <t>75414</t>
  </si>
  <si>
    <t xml:space="preserve">                                    SZCZEGÓŁOWY  PODZIAŁ  DOCHODÓW  </t>
  </si>
  <si>
    <t>6298</t>
  </si>
  <si>
    <t>0970</t>
  </si>
  <si>
    <t>DOCHODY OD OSÓB PRAWNYCH, OD OSÓB FIZYCZNYCH I OD INNYCH JEDNOSTEK NIEPOSIADAJĄCYCH OSOBOWOŚCI PRAWNEJ ORAZ WYDATKI ZWIĄZANE Z ICH POBOREM</t>
  </si>
  <si>
    <t>75619</t>
  </si>
  <si>
    <t>0460</t>
  </si>
  <si>
    <t>85295</t>
  </si>
  <si>
    <t>2006r.</t>
  </si>
  <si>
    <t>Struktura procent.</t>
  </si>
  <si>
    <t>p. w.</t>
  </si>
  <si>
    <t>plan</t>
  </si>
  <si>
    <t>Dotacje celowe otrzymane z budżetu państwa na realizację zadań bieżących z zakresu administracji rządowej oraz innych zadań zleconych gminie ustawami</t>
  </si>
  <si>
    <t>OCHRONA ZDROWIA</t>
  </si>
  <si>
    <t>RAZEM :</t>
  </si>
  <si>
    <t>ZESTAWIENIE DOCHODÓW BUDŻETOWYCH GMINY GRODZICZNO</t>
  </si>
  <si>
    <t>75831</t>
  </si>
  <si>
    <t>2007r.</t>
  </si>
  <si>
    <t>1</t>
  </si>
  <si>
    <t>Infrastruktura wodociągowa i sanitacyjna wsi.</t>
  </si>
  <si>
    <t>Wpływy z różnych opłat.</t>
  </si>
  <si>
    <t>Otrzymane spadki, zapisy i darowizny w postaci pieniężnej.</t>
  </si>
  <si>
    <t>Środki na dofinansowanie własnych inwestycji gmin, powiatów, samorządów województw, pozyskane z innych źródeł.</t>
  </si>
  <si>
    <t>Gospodarka gruntami i nieruchomościami.</t>
  </si>
  <si>
    <t>Wpływy z opłat za zarząd, użytkowanie i użytkowanie wieczyste nieruchomości.</t>
  </si>
  <si>
    <t>Dochody z najmu i dzierżawy składników majątkowych Skarbu Państwa, j.s.t. lub innych jednostek zaliczanych do sektora finansów publicznych oraz umów o podobnym charakterze.</t>
  </si>
  <si>
    <t>Wpływy ze sprzedaży składników majątkowych.</t>
  </si>
  <si>
    <t xml:space="preserve">Odsetki od nieterminowych wpłat z tytułu podatków i opłat. </t>
  </si>
  <si>
    <t>Pozostałe odsetki.</t>
  </si>
  <si>
    <t>Urzędy gmin.</t>
  </si>
  <si>
    <t>Wpływy z różnych dochodów.</t>
  </si>
  <si>
    <t>Urzędy naczelnych organów władzy państwowej, kontroli i ochrony prawa.</t>
  </si>
  <si>
    <t>Dotacje celowe otrzymane z budżetu państwa na realizację zadań bieżących z zakresu administracji rządowej oraz innych zadań zleconych gminie ustawami.</t>
  </si>
  <si>
    <t>Obrona cywilna.</t>
  </si>
  <si>
    <t>Wpływy z podatku dochodowego od osób fizycznych.</t>
  </si>
  <si>
    <t>Podatek od działalności gospodarczej osób fizycznych, opłacany w formie karty podatkowej.</t>
  </si>
  <si>
    <t>Wpływy z podatku rolnego, podatku leśnego, podatku od czynności cywilnoprawnych, podatków i opłat lokalnych od osób prawnych i innych jednostek organizacyjnych.</t>
  </si>
  <si>
    <t>Podatek od nieruchomości.</t>
  </si>
  <si>
    <t>Podatek rolny.</t>
  </si>
  <si>
    <t>Podatek leśny.</t>
  </si>
  <si>
    <t>Podatek od środków transportowych.</t>
  </si>
  <si>
    <t>Podatek od czynności cywilnoprawnych.</t>
  </si>
  <si>
    <t>Odsetki od nieterminowych wpłat z tytułu podatków i opłat.</t>
  </si>
  <si>
    <t>Wpływy z podatku rolnego, podatku leśnego, podatku od spadków i darowizn, podatku od czynności cywilnoprawnych oraz podatków i opłat lokalnych od osób fizycznych.</t>
  </si>
  <si>
    <t>Podatek od spadków i darowizn.</t>
  </si>
  <si>
    <t>Wpływy z opłaty administracyjnej za czynności urzędowe.</t>
  </si>
  <si>
    <t>Wpływy z innych opłat stanowiących dochody j.s.t. na podstawie ustaw.</t>
  </si>
  <si>
    <t>Wpływy z opłaty skarbowej.</t>
  </si>
  <si>
    <t>Wpływy z różnych rozliczeń.</t>
  </si>
  <si>
    <t>Wpływy z opłaty eksploatacyjnej.</t>
  </si>
  <si>
    <t>Podatek dochodowy od osób fizycznych.</t>
  </si>
  <si>
    <t>Podatek dochodowy od osób prawnych.</t>
  </si>
  <si>
    <t>Część oświatowa subwencji ogólnej dla jednostek samorządu terytorialnego.</t>
  </si>
  <si>
    <t>Subwencje ogólne z budżetu państwa.</t>
  </si>
  <si>
    <t>Część wyrównawcza subwencji ogólnej dla gmin.</t>
  </si>
  <si>
    <t>Dotacje celowe otrzymane z budżetu państwa na realizację własnych zadań bieżących gmin.</t>
  </si>
  <si>
    <t>Pozostała działalność.</t>
  </si>
  <si>
    <t>Wpływy z opłat za zezwolenia na sprzedaż alkoholu.</t>
  </si>
  <si>
    <t>Przeciwdziałanie alkoholizmowi.</t>
  </si>
  <si>
    <t>Świadczenia rodzinnne, zaliczka alimentacyjna oraz składki na ubezpieczenia emerytalne i rentowe z ubezpieczenia społecznego.</t>
  </si>
  <si>
    <t>Dotacje celowe otrzymane z budżetu państwa na realizację zadań bieżących z zakresu administracji rządowej oraz innych zadań zleconych gminie.</t>
  </si>
  <si>
    <t>Składki na ubezpieczenie zdrowotne opłacane za osoby pobierające niektóre świadczenia z pomocy społecznej oraz niektóre świadczenia rodzinne.</t>
  </si>
  <si>
    <t>Zasiłki i pomoc w naturze oraz składki na ubezpieczenia emerytalne i rentowe.</t>
  </si>
  <si>
    <t>Ośrodki pomocy społecznej.</t>
  </si>
  <si>
    <t>Usługi opiekuńcze i specjalistyczne usługi opiekuńcze.</t>
  </si>
  <si>
    <t>Przychody z zaciągniętych pożyczek i kredytów na rynku krajowym.</t>
  </si>
  <si>
    <t>Urzędy wojewódzkie.</t>
  </si>
  <si>
    <t>Dochody j.s.t. związane z realizacją zadań z zakresu administracji rządowej oraz innych zadań zleconych ustawami.</t>
  </si>
  <si>
    <t xml:space="preserve">              W  UKŁADZIE  DZIAŁOWYM  NA  2007r.  (  w  złotych  )</t>
  </si>
  <si>
    <t>Część rónoważąca subwencji ogólnej dla gmin.</t>
  </si>
  <si>
    <t xml:space="preserve">Rady Gminy Grodziczno Nr III/18/06 </t>
  </si>
  <si>
    <t xml:space="preserve">                                                                                                                                                            Załączniik nr 1 do uchwały</t>
  </si>
  <si>
    <t xml:space="preserve">                                                                                                                                                        z dnia 29 grudnia 2006r.</t>
  </si>
  <si>
    <r>
      <t xml:space="preserve">              BUDŻETU  GMINY  GRODZICZNO  NA  2007r.  (</t>
    </r>
    <r>
      <rPr>
        <b/>
        <i/>
        <sz val="20"/>
        <rFont val="Arial CE"/>
        <family val="0"/>
      </rPr>
      <t>w  złotych</t>
    </r>
    <r>
      <rPr>
        <b/>
        <sz val="20"/>
        <rFont val="Arial CE"/>
        <family val="0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</si>
</sst>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00%"/>
    <numFmt numFmtId="170" formatCode="[$-415]d\ mmmm\ yyyy"/>
    <numFmt numFmtId="171" formatCode="#&quot; &quot;?/2"/>
    <numFmt numFmtId="172" formatCode="h:mm;@"/>
    <numFmt numFmtId="173" formatCode="#\6\:"/>
    <numFmt numFmtId="174" formatCode="#,###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0"/>
    </font>
    <font>
      <b/>
      <i/>
      <sz val="20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3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wrapText="1"/>
    </xf>
    <xf numFmtId="0" fontId="10" fillId="0" borderId="0" xfId="0" applyFont="1" applyAlignment="1">
      <alignment/>
    </xf>
    <xf numFmtId="49" fontId="12" fillId="0" borderId="0" xfId="0" applyNumberFormat="1" applyFont="1" applyAlignment="1">
      <alignment horizontal="right" vertical="top"/>
    </xf>
    <xf numFmtId="0" fontId="10" fillId="0" borderId="0" xfId="0" applyFont="1" applyAlignment="1">
      <alignment wrapText="1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0" fillId="0" borderId="7" xfId="0" applyFont="1" applyBorder="1" applyAlignment="1">
      <alignment/>
    </xf>
    <xf numFmtId="49" fontId="12" fillId="0" borderId="10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center" vertical="top"/>
    </xf>
    <xf numFmtId="49" fontId="12" fillId="0" borderId="11" xfId="0" applyNumberFormat="1" applyFont="1" applyBorder="1" applyAlignment="1">
      <alignment horizontal="right" vertical="top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9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/>
    </xf>
    <xf numFmtId="169" fontId="12" fillId="0" borderId="1" xfId="0" applyNumberFormat="1" applyFont="1" applyBorder="1" applyAlignment="1">
      <alignment horizontal="right" vertical="top"/>
    </xf>
    <xf numFmtId="169" fontId="12" fillId="0" borderId="2" xfId="0" applyNumberFormat="1" applyFont="1" applyBorder="1" applyAlignment="1">
      <alignment horizontal="right" vertical="top"/>
    </xf>
    <xf numFmtId="169" fontId="12" fillId="0" borderId="0" xfId="0" applyNumberFormat="1" applyFont="1" applyBorder="1" applyAlignment="1">
      <alignment horizontal="right" vertical="top"/>
    </xf>
    <xf numFmtId="169" fontId="12" fillId="0" borderId="3" xfId="0" applyNumberFormat="1" applyFont="1" applyBorder="1" applyAlignment="1">
      <alignment horizontal="right" vertical="top"/>
    </xf>
    <xf numFmtId="169" fontId="12" fillId="0" borderId="12" xfId="0" applyNumberFormat="1" applyFont="1" applyBorder="1" applyAlignment="1">
      <alignment horizontal="right" vertical="top"/>
    </xf>
    <xf numFmtId="169" fontId="12" fillId="0" borderId="9" xfId="0" applyNumberFormat="1" applyFont="1" applyBorder="1" applyAlignment="1">
      <alignment horizontal="right" vertical="top"/>
    </xf>
    <xf numFmtId="4" fontId="12" fillId="0" borderId="11" xfId="0" applyNumberFormat="1" applyFont="1" applyBorder="1" applyAlignment="1">
      <alignment horizontal="right" vertical="top"/>
    </xf>
    <xf numFmtId="4" fontId="5" fillId="0" borderId="3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10" fillId="0" borderId="1" xfId="0" applyNumberFormat="1" applyFont="1" applyBorder="1" applyAlignment="1">
      <alignment horizontal="right" vertical="top"/>
    </xf>
    <xf numFmtId="0" fontId="0" fillId="0" borderId="11" xfId="0" applyBorder="1" applyAlignment="1">
      <alignment wrapText="1"/>
    </xf>
    <xf numFmtId="169" fontId="12" fillId="0" borderId="11" xfId="0" applyNumberFormat="1" applyFont="1" applyBorder="1" applyAlignment="1">
      <alignment horizontal="right" vertical="top"/>
    </xf>
    <xf numFmtId="0" fontId="6" fillId="0" borderId="9" xfId="0" applyFont="1" applyBorder="1" applyAlignment="1">
      <alignment/>
    </xf>
    <xf numFmtId="0" fontId="10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/>
    </xf>
    <xf numFmtId="169" fontId="12" fillId="0" borderId="6" xfId="0" applyNumberFormat="1" applyFont="1" applyBorder="1" applyAlignment="1">
      <alignment horizontal="right" vertical="top"/>
    </xf>
    <xf numFmtId="169" fontId="12" fillId="0" borderId="13" xfId="0" applyNumberFormat="1" applyFont="1" applyBorder="1" applyAlignment="1">
      <alignment horizontal="right" vertical="top"/>
    </xf>
    <xf numFmtId="169" fontId="12" fillId="0" borderId="14" xfId="0" applyNumberFormat="1" applyFont="1" applyBorder="1" applyAlignment="1">
      <alignment horizontal="right" vertical="top"/>
    </xf>
    <xf numFmtId="49" fontId="12" fillId="0" borderId="9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right" vertical="top"/>
    </xf>
    <xf numFmtId="49" fontId="12" fillId="0" borderId="6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4" fillId="0" borderId="0" xfId="0" applyFont="1" applyAlignment="1">
      <alignment/>
    </xf>
    <xf numFmtId="49" fontId="5" fillId="0" borderId="4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right" vertical="top"/>
    </xf>
    <xf numFmtId="0" fontId="6" fillId="0" borderId="3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5" fillId="0" borderId="0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169" fontId="12" fillId="0" borderId="10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center" vertical="top"/>
    </xf>
    <xf numFmtId="0" fontId="15" fillId="0" borderId="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right" vertical="top"/>
    </xf>
    <xf numFmtId="0" fontId="15" fillId="0" borderId="9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13" fillId="0" borderId="3" xfId="0" applyNumberFormat="1" applyFont="1" applyBorder="1" applyAlignment="1">
      <alignment vertical="top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/>
    </xf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/>
    </xf>
    <xf numFmtId="0" fontId="6" fillId="0" borderId="10" xfId="0" applyFont="1" applyBorder="1" applyAlignment="1">
      <alignment wrapText="1"/>
    </xf>
    <xf numFmtId="49" fontId="1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 vertical="top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H240"/>
  <sheetViews>
    <sheetView zoomScale="85" zoomScaleNormal="85" workbookViewId="0" topLeftCell="A1">
      <selection activeCell="D93" sqref="D93"/>
    </sheetView>
  </sheetViews>
  <sheetFormatPr defaultColWidth="9.00390625" defaultRowHeight="12.75"/>
  <cols>
    <col min="1" max="1" width="7.25390625" style="9" customWidth="1"/>
    <col min="2" max="2" width="9.875" style="9" customWidth="1"/>
    <col min="3" max="3" width="9.00390625" style="9" customWidth="1"/>
    <col min="4" max="4" width="57.625" style="8" customWidth="1"/>
    <col min="5" max="5" width="39.00390625" style="0" customWidth="1"/>
    <col min="6" max="6" width="12.00390625" style="0" hidden="1" customWidth="1"/>
    <col min="7" max="7" width="13.375" style="0" hidden="1" customWidth="1"/>
  </cols>
  <sheetData>
    <row r="4" spans="1:7" s="12" customFormat="1" ht="30.75" customHeight="1">
      <c r="A4" s="135" t="s">
        <v>72</v>
      </c>
      <c r="B4" s="134"/>
      <c r="C4" s="134"/>
      <c r="D4" s="134"/>
      <c r="E4" s="134"/>
      <c r="F4" s="134"/>
      <c r="G4" s="134"/>
    </row>
    <row r="5" spans="1:7" ht="26.25">
      <c r="A5" s="132" t="s">
        <v>144</v>
      </c>
      <c r="B5" s="133"/>
      <c r="C5" s="133"/>
      <c r="D5" s="133"/>
      <c r="E5" s="134"/>
      <c r="F5" s="134"/>
      <c r="G5" s="134"/>
    </row>
    <row r="6" spans="6:7" ht="16.5">
      <c r="F6" s="20"/>
      <c r="G6" s="21"/>
    </row>
    <row r="7" spans="1:7" s="1" customFormat="1" ht="12.75" customHeight="1">
      <c r="A7" s="120"/>
      <c r="B7" s="120"/>
      <c r="C7" s="120"/>
      <c r="D7" s="121"/>
      <c r="E7" s="122"/>
      <c r="F7" s="22"/>
      <c r="G7" s="23"/>
    </row>
    <row r="8" spans="1:5" s="7" customFormat="1" ht="18">
      <c r="A8" s="123" t="s">
        <v>0</v>
      </c>
      <c r="B8" s="123" t="s">
        <v>1</v>
      </c>
      <c r="C8" s="123" t="s">
        <v>2</v>
      </c>
      <c r="D8" s="124" t="s">
        <v>3</v>
      </c>
      <c r="E8" s="125" t="s">
        <v>4</v>
      </c>
    </row>
    <row r="9" spans="1:7" s="1" customFormat="1" ht="18">
      <c r="A9" s="126"/>
      <c r="B9" s="123" t="s">
        <v>5</v>
      </c>
      <c r="C9" s="126"/>
      <c r="D9" s="127"/>
      <c r="E9" s="125" t="s">
        <v>88</v>
      </c>
      <c r="F9" s="24"/>
      <c r="G9" s="25"/>
    </row>
    <row r="10" spans="1:7" s="1" customFormat="1" ht="18">
      <c r="A10" s="126"/>
      <c r="B10" s="126"/>
      <c r="C10" s="126"/>
      <c r="D10" s="127"/>
      <c r="E10" s="128"/>
      <c r="F10" s="18"/>
      <c r="G10" s="26"/>
    </row>
    <row r="11" spans="1:7" s="73" customFormat="1" ht="12" customHeight="1">
      <c r="A11" s="130"/>
      <c r="B11" s="130"/>
      <c r="C11" s="130"/>
      <c r="D11" s="131">
        <v>1</v>
      </c>
      <c r="E11" s="71">
        <v>2</v>
      </c>
      <c r="F11" s="71">
        <v>5</v>
      </c>
      <c r="G11" s="72">
        <v>6</v>
      </c>
    </row>
    <row r="12" spans="1:7" s="1" customFormat="1" ht="20.25" customHeight="1">
      <c r="A12" s="5" t="s">
        <v>6</v>
      </c>
      <c r="B12" s="104"/>
      <c r="C12" s="104"/>
      <c r="D12" s="85" t="s">
        <v>36</v>
      </c>
      <c r="E12" s="140">
        <v>230900</v>
      </c>
      <c r="F12" s="45" t="e">
        <f>#REF!/#REF!</f>
        <v>#REF!</v>
      </c>
      <c r="G12" s="45">
        <f>E12/$E$105</f>
        <v>0.01671825867714914</v>
      </c>
    </row>
    <row r="13" spans="1:7" s="1" customFormat="1" ht="12.75" customHeight="1">
      <c r="A13" s="104"/>
      <c r="B13" s="104"/>
      <c r="C13" s="104"/>
      <c r="D13" s="85"/>
      <c r="E13" s="141"/>
      <c r="F13" s="45"/>
      <c r="G13" s="45"/>
    </row>
    <row r="14" spans="1:7" s="1" customFormat="1" ht="20.25" customHeight="1">
      <c r="A14" s="104"/>
      <c r="B14" s="5" t="s">
        <v>7</v>
      </c>
      <c r="C14" s="104"/>
      <c r="D14" s="85" t="s">
        <v>90</v>
      </c>
      <c r="E14" s="140">
        <v>230900</v>
      </c>
      <c r="F14" s="45" t="e">
        <f>#REF!/#REF!</f>
        <v>#REF!</v>
      </c>
      <c r="G14" s="45">
        <f>E14/$E$105</f>
        <v>0.01671825867714914</v>
      </c>
    </row>
    <row r="15" spans="1:7" s="1" customFormat="1" ht="18" customHeight="1">
      <c r="A15" s="104"/>
      <c r="B15" s="104"/>
      <c r="C15" s="5" t="s">
        <v>55</v>
      </c>
      <c r="D15" s="106" t="s">
        <v>91</v>
      </c>
      <c r="E15" s="140">
        <v>32000</v>
      </c>
      <c r="F15" s="45" t="e">
        <f>#REF!/#REF!</f>
        <v>#REF!</v>
      </c>
      <c r="G15" s="45">
        <f>E15/$E$105</f>
        <v>0.0023169522636152986</v>
      </c>
    </row>
    <row r="16" spans="1:7" s="1" customFormat="1" ht="38.25" customHeight="1">
      <c r="A16" s="104"/>
      <c r="B16" s="104"/>
      <c r="C16" s="5" t="s">
        <v>68</v>
      </c>
      <c r="D16" s="106" t="s">
        <v>92</v>
      </c>
      <c r="E16" s="140">
        <v>40000</v>
      </c>
      <c r="F16" s="45" t="e">
        <f>#REF!/#REF!</f>
        <v>#REF!</v>
      </c>
      <c r="G16" s="45">
        <f>E16/$E$105</f>
        <v>0.0028961903295191232</v>
      </c>
    </row>
    <row r="17" spans="1:112" s="60" customFormat="1" ht="56.25" customHeight="1">
      <c r="A17" s="107"/>
      <c r="B17" s="108"/>
      <c r="C17" s="109" t="s">
        <v>73</v>
      </c>
      <c r="D17" s="110" t="s">
        <v>93</v>
      </c>
      <c r="E17" s="142">
        <v>158900</v>
      </c>
      <c r="F17" s="46" t="e">
        <f>#REF!/#REF!</f>
        <v>#REF!</v>
      </c>
      <c r="G17" s="65">
        <f>E17/$E$105</f>
        <v>0.011505116084014716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</row>
    <row r="18" spans="1:112" s="64" customFormat="1" ht="21.75" customHeight="1">
      <c r="A18" s="62"/>
      <c r="B18" s="62"/>
      <c r="C18" s="63"/>
      <c r="D18" s="111"/>
      <c r="E18" s="112"/>
      <c r="F18" s="59"/>
      <c r="G18" s="59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</row>
    <row r="19" spans="1:7" s="1" customFormat="1" ht="18" customHeight="1">
      <c r="A19" s="5" t="s">
        <v>9</v>
      </c>
      <c r="B19" s="104"/>
      <c r="C19" s="104"/>
      <c r="D19" s="85" t="s">
        <v>10</v>
      </c>
      <c r="E19" s="140">
        <v>88000</v>
      </c>
      <c r="F19" s="45" t="e">
        <f>#REF!/#REF!</f>
        <v>#REF!</v>
      </c>
      <c r="G19" s="45">
        <f aca="true" t="shared" si="0" ref="G19:G27">E19/$E$105</f>
        <v>0.006371618724942071</v>
      </c>
    </row>
    <row r="20" spans="1:7" s="1" customFormat="1" ht="12" customHeight="1">
      <c r="A20" s="104"/>
      <c r="B20" s="104"/>
      <c r="C20" s="104"/>
      <c r="D20" s="85"/>
      <c r="E20" s="140"/>
      <c r="F20" s="45" t="e">
        <f>#REF!/#REF!</f>
        <v>#REF!</v>
      </c>
      <c r="G20" s="45">
        <f t="shared" si="0"/>
        <v>0</v>
      </c>
    </row>
    <row r="21" spans="1:7" s="1" customFormat="1" ht="18" customHeight="1">
      <c r="A21" s="104"/>
      <c r="B21" s="5" t="s">
        <v>11</v>
      </c>
      <c r="C21" s="104"/>
      <c r="D21" s="85" t="s">
        <v>94</v>
      </c>
      <c r="E21" s="140">
        <v>88000</v>
      </c>
      <c r="F21" s="45" t="e">
        <f>#REF!/#REF!</f>
        <v>#REF!</v>
      </c>
      <c r="G21" s="45">
        <f t="shared" si="0"/>
        <v>0.006371618724942071</v>
      </c>
    </row>
    <row r="22" spans="1:7" s="1" customFormat="1" ht="39" customHeight="1">
      <c r="A22" s="104"/>
      <c r="B22" s="104"/>
      <c r="C22" s="5" t="s">
        <v>41</v>
      </c>
      <c r="D22" s="106" t="s">
        <v>95</v>
      </c>
      <c r="E22" s="140">
        <v>7000</v>
      </c>
      <c r="F22" s="45" t="e">
        <f>#REF!/#REF!</f>
        <v>#REF!</v>
      </c>
      <c r="G22" s="45">
        <f t="shared" si="0"/>
        <v>0.0005068333076658465</v>
      </c>
    </row>
    <row r="23" spans="1:7" s="1" customFormat="1" ht="91.5" customHeight="1">
      <c r="A23" s="104"/>
      <c r="B23" s="104"/>
      <c r="C23" s="5" t="s">
        <v>40</v>
      </c>
      <c r="D23" s="106" t="s">
        <v>96</v>
      </c>
      <c r="E23" s="140">
        <v>23000</v>
      </c>
      <c r="F23" s="45" t="e">
        <f>#REF!/#REF!</f>
        <v>#REF!</v>
      </c>
      <c r="G23" s="45">
        <f t="shared" si="0"/>
        <v>0.0016653094394734958</v>
      </c>
    </row>
    <row r="24" spans="1:7" s="1" customFormat="1" ht="18.75" customHeight="1">
      <c r="A24" s="104"/>
      <c r="B24" s="104"/>
      <c r="C24" s="5" t="s">
        <v>42</v>
      </c>
      <c r="D24" s="106" t="s">
        <v>8</v>
      </c>
      <c r="E24" s="140">
        <v>1500</v>
      </c>
      <c r="F24" s="45" t="e">
        <f>#REF!/#REF!</f>
        <v>#REF!</v>
      </c>
      <c r="G24" s="45">
        <f t="shared" si="0"/>
        <v>0.00010860713735696712</v>
      </c>
    </row>
    <row r="25" spans="1:7" s="1" customFormat="1" ht="19.5" customHeight="1">
      <c r="A25" s="104"/>
      <c r="B25" s="104"/>
      <c r="C25" s="5" t="s">
        <v>69</v>
      </c>
      <c r="D25" s="106" t="s">
        <v>97</v>
      </c>
      <c r="E25" s="140">
        <v>55000</v>
      </c>
      <c r="F25" s="45" t="e">
        <f>#REF!/#REF!</f>
        <v>#REF!</v>
      </c>
      <c r="G25" s="45">
        <f t="shared" si="0"/>
        <v>0.003982261703088795</v>
      </c>
    </row>
    <row r="26" spans="1:7" s="1" customFormat="1" ht="38.25" customHeight="1">
      <c r="A26" s="104"/>
      <c r="B26" s="104"/>
      <c r="C26" s="5" t="s">
        <v>47</v>
      </c>
      <c r="D26" s="106" t="s">
        <v>98</v>
      </c>
      <c r="E26" s="140">
        <v>500</v>
      </c>
      <c r="F26" s="45" t="e">
        <f>#REF!/#REF!</f>
        <v>#REF!</v>
      </c>
      <c r="G26" s="45">
        <f t="shared" si="0"/>
        <v>3.620237911898904E-05</v>
      </c>
    </row>
    <row r="27" spans="1:7" s="1" customFormat="1" ht="19.5" customHeight="1">
      <c r="A27" s="108"/>
      <c r="B27" s="108"/>
      <c r="C27" s="109" t="s">
        <v>43</v>
      </c>
      <c r="D27" s="110" t="s">
        <v>99</v>
      </c>
      <c r="E27" s="142">
        <v>1000</v>
      </c>
      <c r="F27" s="46" t="e">
        <f>#REF!/#REF!</f>
        <v>#REF!</v>
      </c>
      <c r="G27" s="46">
        <f t="shared" si="0"/>
        <v>7.240475823797808E-05</v>
      </c>
    </row>
    <row r="28" spans="1:9" s="60" customFormat="1" ht="18" customHeight="1">
      <c r="A28" s="113"/>
      <c r="B28" s="113"/>
      <c r="C28" s="91"/>
      <c r="D28" s="114"/>
      <c r="E28" s="143"/>
      <c r="F28" s="50"/>
      <c r="G28" s="50"/>
      <c r="H28" s="11"/>
      <c r="I28" s="11"/>
    </row>
    <row r="29" spans="1:7" s="1" customFormat="1" ht="20.25" customHeight="1">
      <c r="A29" s="115" t="s">
        <v>12</v>
      </c>
      <c r="B29" s="79"/>
      <c r="C29" s="115"/>
      <c r="D29" s="81" t="s">
        <v>13</v>
      </c>
      <c r="E29" s="144">
        <v>65686</v>
      </c>
      <c r="F29" s="49" t="e">
        <f>#REF!/#REF!</f>
        <v>#REF!</v>
      </c>
      <c r="G29" s="48">
        <f>E29/$E$105</f>
        <v>0.004755978949619828</v>
      </c>
    </row>
    <row r="30" spans="1:7" s="11" customFormat="1" ht="12" customHeight="1">
      <c r="A30" s="5"/>
      <c r="B30" s="83"/>
      <c r="C30" s="5"/>
      <c r="D30" s="85"/>
      <c r="E30" s="140"/>
      <c r="F30" s="47"/>
      <c r="G30" s="45"/>
    </row>
    <row r="31" spans="1:7" s="1" customFormat="1" ht="17.25" customHeight="1">
      <c r="A31" s="5"/>
      <c r="B31" s="83" t="s">
        <v>14</v>
      </c>
      <c r="C31" s="5"/>
      <c r="D31" s="85" t="s">
        <v>137</v>
      </c>
      <c r="E31" s="140">
        <v>62686</v>
      </c>
      <c r="F31" s="47" t="e">
        <f>#REF!/#REF!</f>
        <v>#REF!</v>
      </c>
      <c r="G31" s="45">
        <f>E31/$E$105</f>
        <v>0.004538764674905894</v>
      </c>
    </row>
    <row r="32" spans="1:10" s="1" customFormat="1" ht="78" customHeight="1">
      <c r="A32" s="5"/>
      <c r="B32" s="83"/>
      <c r="C32" s="5" t="s">
        <v>44</v>
      </c>
      <c r="D32" s="106" t="s">
        <v>83</v>
      </c>
      <c r="E32" s="140">
        <v>60186</v>
      </c>
      <c r="F32" s="47" t="e">
        <f>#REF!/#REF!</f>
        <v>#REF!</v>
      </c>
      <c r="G32" s="45">
        <f>E32/$E$105</f>
        <v>0.0043577527793109486</v>
      </c>
      <c r="I32" s="11"/>
      <c r="J32" s="11"/>
    </row>
    <row r="33" spans="1:10" s="1" customFormat="1" ht="57.75" customHeight="1">
      <c r="A33" s="5"/>
      <c r="B33" s="83"/>
      <c r="C33" s="5" t="s">
        <v>45</v>
      </c>
      <c r="D33" s="106" t="s">
        <v>138</v>
      </c>
      <c r="E33" s="140">
        <v>2500</v>
      </c>
      <c r="F33" s="47" t="e">
        <f>#REF!/#REF!</f>
        <v>#REF!</v>
      </c>
      <c r="G33" s="45">
        <f>E33/$E$105</f>
        <v>0.0001810118955949452</v>
      </c>
      <c r="I33" s="11"/>
      <c r="J33" s="11"/>
    </row>
    <row r="34" spans="1:7" s="1" customFormat="1" ht="18.75" customHeight="1">
      <c r="A34" s="5"/>
      <c r="B34" s="83" t="s">
        <v>15</v>
      </c>
      <c r="C34" s="5"/>
      <c r="D34" s="85" t="s">
        <v>100</v>
      </c>
      <c r="E34" s="140">
        <v>3000</v>
      </c>
      <c r="F34" s="47" t="e">
        <f>#REF!/#REF!</f>
        <v>#REF!</v>
      </c>
      <c r="G34" s="45">
        <f>E34/$E$105</f>
        <v>0.00021721427471393424</v>
      </c>
    </row>
    <row r="35" spans="1:7" s="1" customFormat="1" ht="18.75" customHeight="1">
      <c r="A35" s="109"/>
      <c r="B35" s="91"/>
      <c r="C35" s="109" t="s">
        <v>74</v>
      </c>
      <c r="D35" s="110" t="s">
        <v>101</v>
      </c>
      <c r="E35" s="142">
        <v>3000</v>
      </c>
      <c r="F35" s="50" t="e">
        <f>#REF!/#REF!</f>
        <v>#REF!</v>
      </c>
      <c r="G35" s="46">
        <f>E35/$E$105</f>
        <v>0.00021721427471393424</v>
      </c>
    </row>
    <row r="36" spans="1:7" s="1" customFormat="1" ht="18.75" customHeight="1">
      <c r="A36" s="83"/>
      <c r="B36" s="83"/>
      <c r="C36" s="83"/>
      <c r="D36" s="116"/>
      <c r="E36" s="145"/>
      <c r="F36" s="47"/>
      <c r="G36" s="47"/>
    </row>
    <row r="37" spans="1:7" s="1" customFormat="1" ht="56.25" customHeight="1">
      <c r="A37" s="115" t="s">
        <v>16</v>
      </c>
      <c r="B37" s="115"/>
      <c r="C37" s="115"/>
      <c r="D37" s="81" t="s">
        <v>17</v>
      </c>
      <c r="E37" s="144">
        <v>979</v>
      </c>
      <c r="F37" s="48" t="e">
        <f>#REF!/#REF!</f>
        <v>#REF!</v>
      </c>
      <c r="G37" s="48">
        <f>E37/$E$105</f>
        <v>7.088425831498054E-05</v>
      </c>
    </row>
    <row r="38" spans="1:7" s="1" customFormat="1" ht="10.5" customHeight="1">
      <c r="A38" s="5"/>
      <c r="B38" s="5"/>
      <c r="C38" s="5"/>
      <c r="D38" s="85"/>
      <c r="E38" s="140"/>
      <c r="F38" s="45"/>
      <c r="G38" s="45"/>
    </row>
    <row r="39" spans="1:7" s="1" customFormat="1" ht="39" customHeight="1">
      <c r="A39" s="5"/>
      <c r="B39" s="5" t="s">
        <v>18</v>
      </c>
      <c r="C39" s="5"/>
      <c r="D39" s="85" t="s">
        <v>102</v>
      </c>
      <c r="E39" s="140">
        <v>979</v>
      </c>
      <c r="F39" s="45" t="e">
        <f>#REF!/#REF!</f>
        <v>#REF!</v>
      </c>
      <c r="G39" s="45">
        <f>E39/$E$105</f>
        <v>7.088425831498054E-05</v>
      </c>
    </row>
    <row r="40" spans="1:9" s="1" customFormat="1" ht="78.75" customHeight="1">
      <c r="A40" s="109"/>
      <c r="B40" s="109"/>
      <c r="C40" s="109" t="s">
        <v>44</v>
      </c>
      <c r="D40" s="110" t="s">
        <v>103</v>
      </c>
      <c r="E40" s="142">
        <v>979</v>
      </c>
      <c r="F40" s="45" t="e">
        <f>#REF!/#REF!</f>
        <v>#REF!</v>
      </c>
      <c r="G40" s="103">
        <f>E40/$E$105</f>
        <v>7.088425831498054E-05</v>
      </c>
      <c r="H40" s="11"/>
      <c r="I40" s="11"/>
    </row>
    <row r="41" spans="1:9" s="1" customFormat="1" ht="20.25" customHeight="1">
      <c r="A41" s="88"/>
      <c r="B41" s="88"/>
      <c r="C41" s="88"/>
      <c r="D41" s="111"/>
      <c r="E41" s="146"/>
      <c r="F41" s="47"/>
      <c r="G41" s="47"/>
      <c r="H41" s="11"/>
      <c r="I41" s="11"/>
    </row>
    <row r="42" spans="1:74" s="1" customFormat="1" ht="34.5" customHeight="1">
      <c r="A42" s="5" t="s">
        <v>19</v>
      </c>
      <c r="B42" s="5"/>
      <c r="C42" s="5"/>
      <c r="D42" s="85" t="s">
        <v>20</v>
      </c>
      <c r="E42" s="140">
        <v>300</v>
      </c>
      <c r="F42" s="45" t="e">
        <f>#REF!/#REF!</f>
        <v>#REF!</v>
      </c>
      <c r="G42" s="45">
        <f>E42/$E$105</f>
        <v>2.1721427471393424E-05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1" customFormat="1" ht="12" customHeight="1">
      <c r="A43" s="5"/>
      <c r="B43" s="5"/>
      <c r="C43" s="5"/>
      <c r="D43" s="85"/>
      <c r="E43" s="140"/>
      <c r="F43" s="45"/>
      <c r="G43" s="45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1" customFormat="1" ht="18" customHeight="1">
      <c r="A44" s="5"/>
      <c r="B44" s="5" t="s">
        <v>71</v>
      </c>
      <c r="C44" s="5"/>
      <c r="D44" s="85" t="s">
        <v>104</v>
      </c>
      <c r="E44" s="140">
        <v>300</v>
      </c>
      <c r="F44" s="45" t="e">
        <f>#REF!/#REF!</f>
        <v>#REF!</v>
      </c>
      <c r="G44" s="45">
        <f>E44/$E$105</f>
        <v>2.1721427471393424E-05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1" customFormat="1" ht="75.75" customHeight="1">
      <c r="A45" s="109"/>
      <c r="B45" s="109"/>
      <c r="C45" s="109" t="s">
        <v>44</v>
      </c>
      <c r="D45" s="110" t="s">
        <v>103</v>
      </c>
      <c r="E45" s="142">
        <v>300</v>
      </c>
      <c r="F45" s="46" t="e">
        <f>#REF!/#REF!</f>
        <v>#REF!</v>
      </c>
      <c r="G45" s="46">
        <f>E45/$E$105</f>
        <v>2.1721427471393424E-05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" s="11" customFormat="1" ht="14.25" customHeight="1">
      <c r="A46" s="83"/>
      <c r="B46" s="83"/>
      <c r="C46" s="83"/>
      <c r="D46" s="116"/>
      <c r="E46" s="145"/>
      <c r="F46" s="47"/>
      <c r="G46" s="47"/>
    </row>
    <row r="47" spans="1:7" s="1" customFormat="1" ht="91.5" customHeight="1">
      <c r="A47" s="115" t="s">
        <v>21</v>
      </c>
      <c r="B47" s="115"/>
      <c r="C47" s="115"/>
      <c r="D47" s="81" t="s">
        <v>75</v>
      </c>
      <c r="E47" s="144">
        <v>1973866</v>
      </c>
      <c r="F47" s="48" t="e">
        <f>#REF!/#REF!</f>
        <v>#REF!</v>
      </c>
      <c r="G47" s="48">
        <f>E47/$E$105</f>
        <v>0.14291729052416483</v>
      </c>
    </row>
    <row r="48" spans="1:7" s="1" customFormat="1" ht="14.25" customHeight="1">
      <c r="A48" s="5"/>
      <c r="B48" s="5"/>
      <c r="C48" s="5"/>
      <c r="D48" s="85"/>
      <c r="E48" s="140"/>
      <c r="F48" s="45"/>
      <c r="G48" s="45"/>
    </row>
    <row r="49" spans="1:7" s="1" customFormat="1" ht="36" customHeight="1">
      <c r="A49" s="5"/>
      <c r="B49" s="5" t="s">
        <v>22</v>
      </c>
      <c r="C49" s="5"/>
      <c r="D49" s="85" t="s">
        <v>105</v>
      </c>
      <c r="E49" s="140">
        <v>1000</v>
      </c>
      <c r="F49" s="45" t="e">
        <f>#REF!/#REF!</f>
        <v>#REF!</v>
      </c>
      <c r="G49" s="45">
        <f aca="true" t="shared" si="1" ref="G49:G73">E49/$E$105</f>
        <v>7.240475823797808E-05</v>
      </c>
    </row>
    <row r="50" spans="1:7" s="1" customFormat="1" ht="39" customHeight="1">
      <c r="A50" s="5"/>
      <c r="B50" s="5"/>
      <c r="C50" s="5" t="s">
        <v>46</v>
      </c>
      <c r="D50" s="106" t="s">
        <v>106</v>
      </c>
      <c r="E50" s="140">
        <v>1000</v>
      </c>
      <c r="F50" s="45" t="e">
        <f>#REF!/#REF!</f>
        <v>#REF!</v>
      </c>
      <c r="G50" s="45">
        <f t="shared" si="1"/>
        <v>7.240475823797808E-05</v>
      </c>
    </row>
    <row r="51" spans="1:7" s="1" customFormat="1" ht="89.25" customHeight="1">
      <c r="A51" s="5"/>
      <c r="B51" s="5" t="s">
        <v>23</v>
      </c>
      <c r="C51" s="5"/>
      <c r="D51" s="85" t="s">
        <v>107</v>
      </c>
      <c r="E51" s="140">
        <v>538000</v>
      </c>
      <c r="F51" s="45" t="e">
        <f>#REF!/#REF!</f>
        <v>#REF!</v>
      </c>
      <c r="G51" s="45">
        <f t="shared" si="1"/>
        <v>0.038953759932032206</v>
      </c>
    </row>
    <row r="52" spans="1:7" s="1" customFormat="1" ht="18.75" customHeight="1">
      <c r="A52" s="5"/>
      <c r="B52" s="5"/>
      <c r="C52" s="5" t="s">
        <v>48</v>
      </c>
      <c r="D52" s="106" t="s">
        <v>108</v>
      </c>
      <c r="E52" s="140">
        <v>470000</v>
      </c>
      <c r="F52" s="45" t="e">
        <f>#REF!/#REF!</f>
        <v>#REF!</v>
      </c>
      <c r="G52" s="45">
        <f t="shared" si="1"/>
        <v>0.034030236371849695</v>
      </c>
    </row>
    <row r="53" spans="1:7" s="1" customFormat="1" ht="18" customHeight="1">
      <c r="A53" s="5"/>
      <c r="B53" s="5"/>
      <c r="C53" s="5" t="s">
        <v>49</v>
      </c>
      <c r="D53" s="106" t="s">
        <v>109</v>
      </c>
      <c r="E53" s="140">
        <v>14000</v>
      </c>
      <c r="F53" s="45" t="e">
        <f>#REF!/#REF!</f>
        <v>#REF!</v>
      </c>
      <c r="G53" s="45">
        <f t="shared" si="1"/>
        <v>0.001013666615331693</v>
      </c>
    </row>
    <row r="54" spans="1:7" s="1" customFormat="1" ht="18" customHeight="1">
      <c r="A54" s="5"/>
      <c r="B54" s="5"/>
      <c r="C54" s="5" t="s">
        <v>50</v>
      </c>
      <c r="D54" s="106" t="s">
        <v>110</v>
      </c>
      <c r="E54" s="140">
        <v>35000</v>
      </c>
      <c r="F54" s="45" t="e">
        <f>#REF!/#REF!</f>
        <v>#REF!</v>
      </c>
      <c r="G54" s="45">
        <f t="shared" si="1"/>
        <v>0.0025341665383292328</v>
      </c>
    </row>
    <row r="55" spans="1:7" s="1" customFormat="1" ht="18" customHeight="1">
      <c r="A55" s="5"/>
      <c r="B55" s="5"/>
      <c r="C55" s="5" t="s">
        <v>51</v>
      </c>
      <c r="D55" s="106" t="s">
        <v>111</v>
      </c>
      <c r="E55" s="140">
        <v>18000</v>
      </c>
      <c r="F55" s="45" t="e">
        <f>#REF!/#REF!</f>
        <v>#REF!</v>
      </c>
      <c r="G55" s="45">
        <f t="shared" si="1"/>
        <v>0.0013032856482836053</v>
      </c>
    </row>
    <row r="56" spans="1:7" s="1" customFormat="1" ht="40.5" customHeight="1">
      <c r="A56" s="5"/>
      <c r="B56" s="5"/>
      <c r="C56" s="5" t="s">
        <v>47</v>
      </c>
      <c r="D56" s="106" t="s">
        <v>113</v>
      </c>
      <c r="E56" s="140">
        <v>1000</v>
      </c>
      <c r="F56" s="45" t="e">
        <f>#REF!/#REF!</f>
        <v>#REF!</v>
      </c>
      <c r="G56" s="45">
        <f t="shared" si="1"/>
        <v>7.240475823797808E-05</v>
      </c>
    </row>
    <row r="57" spans="1:7" s="1" customFormat="1" ht="93" customHeight="1">
      <c r="A57" s="5"/>
      <c r="B57" s="5" t="s">
        <v>24</v>
      </c>
      <c r="C57" s="5"/>
      <c r="D57" s="85" t="s">
        <v>114</v>
      </c>
      <c r="E57" s="140">
        <v>688800</v>
      </c>
      <c r="F57" s="45" t="e">
        <f>#REF!/#REF!</f>
        <v>#REF!</v>
      </c>
      <c r="G57" s="45">
        <f t="shared" si="1"/>
        <v>0.0498723974743193</v>
      </c>
    </row>
    <row r="58" spans="1:7" s="1" customFormat="1" ht="18" customHeight="1">
      <c r="A58" s="5"/>
      <c r="B58" s="5"/>
      <c r="C58" s="5" t="s">
        <v>48</v>
      </c>
      <c r="D58" s="106" t="s">
        <v>108</v>
      </c>
      <c r="E58" s="140">
        <v>300000</v>
      </c>
      <c r="F58" s="45" t="e">
        <f>#REF!/#REF!</f>
        <v>#REF!</v>
      </c>
      <c r="G58" s="45">
        <f t="shared" si="1"/>
        <v>0.021721427471393422</v>
      </c>
    </row>
    <row r="59" spans="1:7" s="1" customFormat="1" ht="17.25" customHeight="1">
      <c r="A59" s="5"/>
      <c r="B59" s="5"/>
      <c r="C59" s="5" t="s">
        <v>49</v>
      </c>
      <c r="D59" s="106" t="s">
        <v>109</v>
      </c>
      <c r="E59" s="140">
        <v>300000</v>
      </c>
      <c r="F59" s="45" t="e">
        <f>#REF!/#REF!</f>
        <v>#REF!</v>
      </c>
      <c r="G59" s="45">
        <f t="shared" si="1"/>
        <v>0.021721427471393422</v>
      </c>
    </row>
    <row r="60" spans="1:7" s="1" customFormat="1" ht="17.25" customHeight="1">
      <c r="A60" s="5"/>
      <c r="B60" s="5"/>
      <c r="C60" s="5" t="s">
        <v>50</v>
      </c>
      <c r="D60" s="106" t="s">
        <v>110</v>
      </c>
      <c r="E60" s="140">
        <v>9300</v>
      </c>
      <c r="F60" s="45" t="e">
        <f>#REF!/#REF!</f>
        <v>#REF!</v>
      </c>
      <c r="G60" s="45">
        <f t="shared" si="1"/>
        <v>0.0006733642516131961</v>
      </c>
    </row>
    <row r="61" spans="1:7" s="1" customFormat="1" ht="17.25" customHeight="1">
      <c r="A61" s="5"/>
      <c r="B61" s="5"/>
      <c r="C61" s="5" t="s">
        <v>51</v>
      </c>
      <c r="D61" s="106" t="s">
        <v>111</v>
      </c>
      <c r="E61" s="140">
        <v>43000</v>
      </c>
      <c r="F61" s="45" t="e">
        <f>#REF!/#REF!</f>
        <v>#REF!</v>
      </c>
      <c r="G61" s="45">
        <f t="shared" si="1"/>
        <v>0.0031134046042330574</v>
      </c>
    </row>
    <row r="62" spans="1:7" s="1" customFormat="1" ht="17.25" customHeight="1">
      <c r="A62" s="5"/>
      <c r="B62" s="5"/>
      <c r="C62" s="5" t="s">
        <v>52</v>
      </c>
      <c r="D62" s="106" t="s">
        <v>115</v>
      </c>
      <c r="E62" s="140">
        <v>4000</v>
      </c>
      <c r="F62" s="45" t="e">
        <f>#REF!/#REF!</f>
        <v>#REF!</v>
      </c>
      <c r="G62" s="45">
        <f t="shared" si="1"/>
        <v>0.0002896190329519123</v>
      </c>
    </row>
    <row r="63" spans="1:7" s="1" customFormat="1" ht="38.25" customHeight="1">
      <c r="A63" s="5"/>
      <c r="B63" s="5"/>
      <c r="C63" s="5" t="s">
        <v>53</v>
      </c>
      <c r="D63" s="106" t="s">
        <v>116</v>
      </c>
      <c r="E63" s="140">
        <v>500</v>
      </c>
      <c r="F63" s="45" t="e">
        <f>#REF!/#REF!</f>
        <v>#REF!</v>
      </c>
      <c r="G63" s="45">
        <f t="shared" si="1"/>
        <v>3.620237911898904E-05</v>
      </c>
    </row>
    <row r="64" spans="1:7" s="1" customFormat="1" ht="18" customHeight="1">
      <c r="A64" s="5"/>
      <c r="B64" s="5"/>
      <c r="C64" s="5" t="s">
        <v>54</v>
      </c>
      <c r="D64" s="106" t="s">
        <v>112</v>
      </c>
      <c r="E64" s="140">
        <v>30000</v>
      </c>
      <c r="F64" s="45" t="e">
        <f>#REF!/#REF!</f>
        <v>#REF!</v>
      </c>
      <c r="G64" s="45">
        <f t="shared" si="1"/>
        <v>0.0021721427471393423</v>
      </c>
    </row>
    <row r="65" spans="1:7" s="1" customFormat="1" ht="17.25" customHeight="1">
      <c r="A65" s="5"/>
      <c r="B65" s="5"/>
      <c r="C65" s="5" t="s">
        <v>55</v>
      </c>
      <c r="D65" s="106" t="s">
        <v>91</v>
      </c>
      <c r="E65" s="140">
        <v>1000</v>
      </c>
      <c r="F65" s="45" t="e">
        <f>#REF!/#REF!</f>
        <v>#REF!</v>
      </c>
      <c r="G65" s="45">
        <f t="shared" si="1"/>
        <v>7.240475823797808E-05</v>
      </c>
    </row>
    <row r="66" spans="1:7" s="1" customFormat="1" ht="38.25" customHeight="1">
      <c r="A66" s="5"/>
      <c r="B66" s="5"/>
      <c r="C66" s="5" t="s">
        <v>47</v>
      </c>
      <c r="D66" s="106" t="s">
        <v>113</v>
      </c>
      <c r="E66" s="140">
        <v>1000</v>
      </c>
      <c r="F66" s="45" t="e">
        <f>#REF!/#REF!</f>
        <v>#REF!</v>
      </c>
      <c r="G66" s="45">
        <f t="shared" si="1"/>
        <v>7.240475823797808E-05</v>
      </c>
    </row>
    <row r="67" spans="1:7" s="1" customFormat="1" ht="39" customHeight="1">
      <c r="A67" s="5"/>
      <c r="B67" s="5" t="s">
        <v>25</v>
      </c>
      <c r="C67" s="5"/>
      <c r="D67" s="85" t="s">
        <v>117</v>
      </c>
      <c r="E67" s="140">
        <v>30000</v>
      </c>
      <c r="F67" s="45" t="e">
        <f>#REF!/#REF!</f>
        <v>#REF!</v>
      </c>
      <c r="G67" s="45">
        <f t="shared" si="1"/>
        <v>0.0021721427471393423</v>
      </c>
    </row>
    <row r="68" spans="1:7" s="1" customFormat="1" ht="19.5" customHeight="1">
      <c r="A68" s="5"/>
      <c r="B68" s="5"/>
      <c r="C68" s="5" t="s">
        <v>56</v>
      </c>
      <c r="D68" s="106" t="s">
        <v>118</v>
      </c>
      <c r="E68" s="140">
        <v>30000</v>
      </c>
      <c r="F68" s="45" t="e">
        <f>#REF!/#REF!</f>
        <v>#REF!</v>
      </c>
      <c r="G68" s="45">
        <f t="shared" si="1"/>
        <v>0.0021721427471393423</v>
      </c>
    </row>
    <row r="69" spans="1:7" s="1" customFormat="1" ht="19.5" customHeight="1">
      <c r="A69" s="5"/>
      <c r="B69" s="5" t="s">
        <v>76</v>
      </c>
      <c r="C69" s="5"/>
      <c r="D69" s="85" t="s">
        <v>119</v>
      </c>
      <c r="E69" s="140">
        <v>2000</v>
      </c>
      <c r="F69" s="45" t="e">
        <f>#REF!/#REF!</f>
        <v>#REF!</v>
      </c>
      <c r="G69" s="45">
        <f t="shared" si="1"/>
        <v>0.00014480951647595616</v>
      </c>
    </row>
    <row r="70" spans="1:7" s="1" customFormat="1" ht="19.5" customHeight="1">
      <c r="A70" s="5"/>
      <c r="B70" s="5"/>
      <c r="C70" s="5" t="s">
        <v>77</v>
      </c>
      <c r="D70" s="106" t="s">
        <v>120</v>
      </c>
      <c r="E70" s="140">
        <v>2000</v>
      </c>
      <c r="F70" s="45" t="e">
        <f>#REF!/#REF!</f>
        <v>#REF!</v>
      </c>
      <c r="G70" s="45">
        <f t="shared" si="1"/>
        <v>0.00014480951647595616</v>
      </c>
    </row>
    <row r="71" spans="1:7" s="1" customFormat="1" ht="39" customHeight="1">
      <c r="A71" s="5"/>
      <c r="B71" s="5" t="s">
        <v>26</v>
      </c>
      <c r="C71" s="5"/>
      <c r="D71" s="85" t="s">
        <v>27</v>
      </c>
      <c r="E71" s="140">
        <v>714066</v>
      </c>
      <c r="F71" s="45" t="e">
        <f>#REF!/#REF!</f>
        <v>#REF!</v>
      </c>
      <c r="G71" s="45">
        <f t="shared" si="1"/>
        <v>0.05170177609596005</v>
      </c>
    </row>
    <row r="72" spans="1:7" s="1" customFormat="1" ht="19.5" customHeight="1">
      <c r="A72" s="5"/>
      <c r="B72" s="5"/>
      <c r="C72" s="5" t="s">
        <v>57</v>
      </c>
      <c r="D72" s="106" t="s">
        <v>121</v>
      </c>
      <c r="E72" s="140">
        <v>713066</v>
      </c>
      <c r="F72" s="45" t="e">
        <f>#REF!/#REF!</f>
        <v>#REF!</v>
      </c>
      <c r="G72" s="45">
        <f t="shared" si="1"/>
        <v>0.05162937133772207</v>
      </c>
    </row>
    <row r="73" spans="1:7" s="1" customFormat="1" ht="19.5" customHeight="1">
      <c r="A73" s="109"/>
      <c r="B73" s="109"/>
      <c r="C73" s="109" t="s">
        <v>58</v>
      </c>
      <c r="D73" s="110" t="s">
        <v>122</v>
      </c>
      <c r="E73" s="142">
        <v>1000</v>
      </c>
      <c r="F73" s="46" t="e">
        <f>#REF!/#REF!</f>
        <v>#REF!</v>
      </c>
      <c r="G73" s="46">
        <f t="shared" si="1"/>
        <v>7.240475823797808E-05</v>
      </c>
    </row>
    <row r="74" spans="1:7" s="11" customFormat="1" ht="16.5" customHeight="1">
      <c r="A74" s="83"/>
      <c r="B74" s="83"/>
      <c r="C74" s="83"/>
      <c r="D74" s="116"/>
      <c r="E74" s="145"/>
      <c r="F74" s="47"/>
      <c r="G74" s="47"/>
    </row>
    <row r="75" spans="1:7" s="1" customFormat="1" ht="17.25" customHeight="1">
      <c r="A75" s="115" t="s">
        <v>28</v>
      </c>
      <c r="B75" s="115"/>
      <c r="C75" s="115"/>
      <c r="D75" s="81" t="s">
        <v>29</v>
      </c>
      <c r="E75" s="144">
        <v>7883741</v>
      </c>
      <c r="F75" s="48" t="e">
        <f>#REF!/#REF!</f>
        <v>#REF!</v>
      </c>
      <c r="G75" s="48">
        <f>E75/$E$105</f>
        <v>0.5708203611158356</v>
      </c>
    </row>
    <row r="76" spans="1:7" s="1" customFormat="1" ht="11.25" customHeight="1">
      <c r="A76" s="5"/>
      <c r="B76" s="5"/>
      <c r="C76" s="5"/>
      <c r="D76" s="85"/>
      <c r="E76" s="140"/>
      <c r="F76" s="45"/>
      <c r="G76" s="45"/>
    </row>
    <row r="77" spans="1:7" s="1" customFormat="1" ht="35.25" customHeight="1">
      <c r="A77" s="5"/>
      <c r="B77" s="5" t="s">
        <v>30</v>
      </c>
      <c r="C77" s="5"/>
      <c r="D77" s="85" t="s">
        <v>123</v>
      </c>
      <c r="E77" s="140">
        <v>5067846</v>
      </c>
      <c r="F77" s="45" t="e">
        <f>#REF!/#REF!</f>
        <v>#REF!</v>
      </c>
      <c r="G77" s="45">
        <f aca="true" t="shared" si="2" ref="G77:G82">E77/$E$105</f>
        <v>0.36693616441730426</v>
      </c>
    </row>
    <row r="78" spans="1:7" s="1" customFormat="1" ht="17.25" customHeight="1">
      <c r="A78" s="5"/>
      <c r="B78" s="5"/>
      <c r="C78" s="5" t="s">
        <v>59</v>
      </c>
      <c r="D78" s="106" t="s">
        <v>124</v>
      </c>
      <c r="E78" s="140">
        <v>5067846</v>
      </c>
      <c r="F78" s="45" t="e">
        <f>#REF!/#REF!</f>
        <v>#REF!</v>
      </c>
      <c r="G78" s="45">
        <f t="shared" si="2"/>
        <v>0.36693616441730426</v>
      </c>
    </row>
    <row r="79" spans="1:7" s="1" customFormat="1" ht="36.75" customHeight="1">
      <c r="A79" s="5"/>
      <c r="B79" s="5" t="s">
        <v>60</v>
      </c>
      <c r="C79" s="5"/>
      <c r="D79" s="85" t="s">
        <v>125</v>
      </c>
      <c r="E79" s="140">
        <v>2644717</v>
      </c>
      <c r="F79" s="45" t="e">
        <f>#REF!/#REF!</f>
        <v>#REF!</v>
      </c>
      <c r="G79" s="45">
        <f t="shared" si="2"/>
        <v>0.19149009499287067</v>
      </c>
    </row>
    <row r="80" spans="1:7" s="1" customFormat="1" ht="19.5" customHeight="1">
      <c r="A80" s="5"/>
      <c r="B80" s="5"/>
      <c r="C80" s="5" t="s">
        <v>59</v>
      </c>
      <c r="D80" s="106" t="s">
        <v>124</v>
      </c>
      <c r="E80" s="140">
        <v>2644717</v>
      </c>
      <c r="F80" s="45" t="e">
        <f>#REF!/#REF!</f>
        <v>#REF!</v>
      </c>
      <c r="G80" s="45">
        <f t="shared" si="2"/>
        <v>0.19149009499287067</v>
      </c>
    </row>
    <row r="81" spans="1:7" s="1" customFormat="1" ht="34.5" customHeight="1">
      <c r="A81" s="5"/>
      <c r="B81" s="5" t="s">
        <v>87</v>
      </c>
      <c r="C81" s="5"/>
      <c r="D81" s="85" t="s">
        <v>140</v>
      </c>
      <c r="E81" s="140">
        <v>171178</v>
      </c>
      <c r="F81" s="45" t="e">
        <f>#REF!/#REF!</f>
        <v>#REF!</v>
      </c>
      <c r="G81" s="45">
        <f t="shared" si="2"/>
        <v>0.012394101705660611</v>
      </c>
    </row>
    <row r="82" spans="1:7" s="1" customFormat="1" ht="18" customHeight="1">
      <c r="A82" s="109"/>
      <c r="B82" s="109"/>
      <c r="C82" s="109" t="s">
        <v>59</v>
      </c>
      <c r="D82" s="110" t="s">
        <v>124</v>
      </c>
      <c r="E82" s="142">
        <v>171178</v>
      </c>
      <c r="F82" s="45" t="e">
        <f>#REF!/#REF!</f>
        <v>#REF!</v>
      </c>
      <c r="G82" s="45">
        <f t="shared" si="2"/>
        <v>0.012394101705660611</v>
      </c>
    </row>
    <row r="83" spans="1:7" s="11" customFormat="1" ht="14.25" customHeight="1">
      <c r="A83" s="83"/>
      <c r="B83" s="83"/>
      <c r="C83" s="83"/>
      <c r="D83" s="116"/>
      <c r="E83" s="143"/>
      <c r="F83" s="47"/>
      <c r="G83" s="47"/>
    </row>
    <row r="84" spans="1:7" s="1" customFormat="1" ht="16.5">
      <c r="A84" s="115" t="s">
        <v>31</v>
      </c>
      <c r="B84" s="115"/>
      <c r="C84" s="115"/>
      <c r="D84" s="81" t="s">
        <v>84</v>
      </c>
      <c r="E84" s="144">
        <v>47775</v>
      </c>
      <c r="F84" s="48" t="e">
        <f>#REF!/#REF!</f>
        <v>#REF!</v>
      </c>
      <c r="G84" s="48">
        <f>E84/$E$105</f>
        <v>0.0034591373248194024</v>
      </c>
    </row>
    <row r="85" spans="1:7" s="1" customFormat="1" ht="12" customHeight="1">
      <c r="A85" s="5"/>
      <c r="B85" s="5"/>
      <c r="C85" s="5"/>
      <c r="D85" s="85"/>
      <c r="E85" s="140"/>
      <c r="F85" s="45"/>
      <c r="G85" s="45"/>
    </row>
    <row r="86" spans="1:7" s="1" customFormat="1" ht="17.25" customHeight="1">
      <c r="A86" s="5"/>
      <c r="B86" s="5" t="s">
        <v>32</v>
      </c>
      <c r="C86" s="5"/>
      <c r="D86" s="85" t="s">
        <v>129</v>
      </c>
      <c r="E86" s="140">
        <v>47775</v>
      </c>
      <c r="F86" s="45" t="e">
        <f>#REF!/#REF!</f>
        <v>#REF!</v>
      </c>
      <c r="G86" s="45">
        <f>E86/$E$105</f>
        <v>0.0034591373248194024</v>
      </c>
    </row>
    <row r="87" spans="1:7" s="1" customFormat="1" ht="38.25" customHeight="1">
      <c r="A87" s="109"/>
      <c r="B87" s="109"/>
      <c r="C87" s="109" t="s">
        <v>62</v>
      </c>
      <c r="D87" s="110" t="s">
        <v>128</v>
      </c>
      <c r="E87" s="142">
        <v>47775</v>
      </c>
      <c r="F87" s="46" t="e">
        <f>#REF!/#REF!</f>
        <v>#REF!</v>
      </c>
      <c r="G87" s="46">
        <f>E87/$E$105</f>
        <v>0.0034591373248194024</v>
      </c>
    </row>
    <row r="88" spans="1:7" s="11" customFormat="1" ht="18" customHeight="1">
      <c r="A88" s="83"/>
      <c r="B88" s="83"/>
      <c r="C88" s="83"/>
      <c r="D88" s="116"/>
      <c r="E88" s="145"/>
      <c r="F88" s="47"/>
      <c r="G88" s="47"/>
    </row>
    <row r="89" spans="1:7" s="1" customFormat="1" ht="16.5">
      <c r="A89" s="115" t="s">
        <v>38</v>
      </c>
      <c r="B89" s="115"/>
      <c r="C89" s="115"/>
      <c r="D89" s="81" t="s">
        <v>39</v>
      </c>
      <c r="E89" s="144">
        <v>3520000</v>
      </c>
      <c r="F89" s="48" t="e">
        <f>#REF!/#REF!</f>
        <v>#REF!</v>
      </c>
      <c r="G89" s="48">
        <f>E89/$E$105</f>
        <v>0.25486474899768286</v>
      </c>
    </row>
    <row r="90" spans="1:7" s="1" customFormat="1" ht="12" customHeight="1">
      <c r="A90" s="5"/>
      <c r="B90" s="5"/>
      <c r="C90" s="5"/>
      <c r="D90" s="85"/>
      <c r="E90" s="140"/>
      <c r="F90" s="45"/>
      <c r="G90" s="45"/>
    </row>
    <row r="91" spans="1:7" s="1" customFormat="1" ht="52.5" customHeight="1">
      <c r="A91" s="5"/>
      <c r="B91" s="5" t="s">
        <v>70</v>
      </c>
      <c r="C91" s="5"/>
      <c r="D91" s="85" t="s">
        <v>130</v>
      </c>
      <c r="E91" s="140">
        <v>3105000</v>
      </c>
      <c r="F91" s="45" t="e">
        <f>#REF!/#REF!</f>
        <v>#REF!</v>
      </c>
      <c r="G91" s="45">
        <f aca="true" t="shared" si="3" ref="G91:G103">E91/$E$105</f>
        <v>0.22481677432892194</v>
      </c>
    </row>
    <row r="92" spans="1:7" ht="52.5" customHeight="1">
      <c r="A92" s="5"/>
      <c r="B92" s="5"/>
      <c r="C92" s="5" t="s">
        <v>44</v>
      </c>
      <c r="D92" s="106" t="s">
        <v>131</v>
      </c>
      <c r="E92" s="140">
        <v>3105000</v>
      </c>
      <c r="F92" s="45" t="e">
        <f>#REF!/#REF!</f>
        <v>#REF!</v>
      </c>
      <c r="G92" s="45">
        <f t="shared" si="3"/>
        <v>0.22481677432892194</v>
      </c>
    </row>
    <row r="93" spans="1:7" s="1" customFormat="1" ht="66.75" customHeight="1">
      <c r="A93" s="5"/>
      <c r="B93" s="5" t="s">
        <v>63</v>
      </c>
      <c r="C93" s="5"/>
      <c r="D93" s="85" t="s">
        <v>132</v>
      </c>
      <c r="E93" s="140">
        <v>11000</v>
      </c>
      <c r="F93" s="45" t="e">
        <f>#REF!/#REF!</f>
        <v>#REF!</v>
      </c>
      <c r="G93" s="45">
        <f t="shared" si="3"/>
        <v>0.0007964523406177588</v>
      </c>
    </row>
    <row r="94" spans="1:7" s="1" customFormat="1" ht="63.75" customHeight="1">
      <c r="A94" s="5"/>
      <c r="B94" s="5"/>
      <c r="C94" s="5" t="s">
        <v>44</v>
      </c>
      <c r="D94" s="106" t="s">
        <v>103</v>
      </c>
      <c r="E94" s="140">
        <v>11000</v>
      </c>
      <c r="F94" s="45" t="e">
        <f>#REF!/#REF!</f>
        <v>#REF!</v>
      </c>
      <c r="G94" s="45">
        <f t="shared" si="3"/>
        <v>0.0007964523406177588</v>
      </c>
    </row>
    <row r="95" spans="1:7" s="1" customFormat="1" ht="34.5" customHeight="1">
      <c r="A95" s="5"/>
      <c r="B95" s="5" t="s">
        <v>64</v>
      </c>
      <c r="C95" s="5"/>
      <c r="D95" s="85" t="s">
        <v>133</v>
      </c>
      <c r="E95" s="140">
        <v>220000</v>
      </c>
      <c r="F95" s="45" t="e">
        <f>#REF!/#REF!</f>
        <v>#REF!</v>
      </c>
      <c r="G95" s="45">
        <f t="shared" si="3"/>
        <v>0.01592904681235518</v>
      </c>
    </row>
    <row r="96" spans="1:7" s="1" customFormat="1" ht="51.75" customHeight="1">
      <c r="A96" s="5"/>
      <c r="B96" s="5"/>
      <c r="C96" s="5" t="s">
        <v>44</v>
      </c>
      <c r="D96" s="106" t="s">
        <v>131</v>
      </c>
      <c r="E96" s="140">
        <v>90000</v>
      </c>
      <c r="F96" s="45" t="e">
        <f>#REF!/#REF!</f>
        <v>#REF!</v>
      </c>
      <c r="G96" s="45">
        <f t="shared" si="3"/>
        <v>0.0065164282414180265</v>
      </c>
    </row>
    <row r="97" spans="1:7" s="1" customFormat="1" ht="36" customHeight="1">
      <c r="A97" s="5"/>
      <c r="B97" s="5"/>
      <c r="C97" s="5" t="s">
        <v>61</v>
      </c>
      <c r="D97" s="106" t="s">
        <v>126</v>
      </c>
      <c r="E97" s="140">
        <v>130000</v>
      </c>
      <c r="F97" s="45" t="e">
        <f>#REF!/#REF!</f>
        <v>#REF!</v>
      </c>
      <c r="G97" s="45">
        <f t="shared" si="3"/>
        <v>0.00941261857093715</v>
      </c>
    </row>
    <row r="98" spans="1:7" s="1" customFormat="1" ht="17.25" customHeight="1">
      <c r="A98" s="5"/>
      <c r="B98" s="5" t="s">
        <v>65</v>
      </c>
      <c r="C98" s="5"/>
      <c r="D98" s="85" t="s">
        <v>134</v>
      </c>
      <c r="E98" s="140">
        <v>89000</v>
      </c>
      <c r="F98" s="45" t="e">
        <f>#REF!/#REF!</f>
        <v>#REF!</v>
      </c>
      <c r="G98" s="45">
        <f t="shared" si="3"/>
        <v>0.006444023483180049</v>
      </c>
    </row>
    <row r="99" spans="1:7" s="1" customFormat="1" ht="33" customHeight="1">
      <c r="A99" s="5"/>
      <c r="B99" s="5"/>
      <c r="C99" s="5" t="s">
        <v>61</v>
      </c>
      <c r="D99" s="106" t="s">
        <v>126</v>
      </c>
      <c r="E99" s="140">
        <v>89000</v>
      </c>
      <c r="F99" s="45" t="e">
        <f>#REF!/#REF!</f>
        <v>#REF!</v>
      </c>
      <c r="G99" s="45">
        <f t="shared" si="3"/>
        <v>0.006444023483180049</v>
      </c>
    </row>
    <row r="100" spans="1:7" s="1" customFormat="1" ht="34.5" customHeight="1">
      <c r="A100" s="5"/>
      <c r="B100" s="5" t="s">
        <v>66</v>
      </c>
      <c r="C100" s="5"/>
      <c r="D100" s="85" t="s">
        <v>135</v>
      </c>
      <c r="E100" s="140">
        <v>3000</v>
      </c>
      <c r="F100" s="45" t="e">
        <f>#REF!/#REF!</f>
        <v>#REF!</v>
      </c>
      <c r="G100" s="45">
        <f t="shared" si="3"/>
        <v>0.00021721427471393424</v>
      </c>
    </row>
    <row r="101" spans="1:7" s="1" customFormat="1" ht="18.75" customHeight="1">
      <c r="A101" s="5"/>
      <c r="B101" s="5"/>
      <c r="C101" s="5" t="s">
        <v>42</v>
      </c>
      <c r="D101" s="106" t="s">
        <v>8</v>
      </c>
      <c r="E101" s="140">
        <v>3000</v>
      </c>
      <c r="F101" s="45" t="e">
        <f>#REF!/#REF!</f>
        <v>#REF!</v>
      </c>
      <c r="G101" s="45">
        <f t="shared" si="3"/>
        <v>0.00021721427471393424</v>
      </c>
    </row>
    <row r="102" spans="1:7" s="1" customFormat="1" ht="17.25" customHeight="1">
      <c r="A102" s="5"/>
      <c r="B102" s="5" t="s">
        <v>78</v>
      </c>
      <c r="C102" s="5"/>
      <c r="D102" s="85" t="s">
        <v>127</v>
      </c>
      <c r="E102" s="140">
        <v>92000</v>
      </c>
      <c r="F102" s="45" t="e">
        <f>#REF!/#REF!</f>
        <v>#REF!</v>
      </c>
      <c r="G102" s="45">
        <f t="shared" si="3"/>
        <v>0.006661237757893983</v>
      </c>
    </row>
    <row r="103" spans="1:7" s="1" customFormat="1" ht="37.5" customHeight="1">
      <c r="A103" s="90"/>
      <c r="B103" s="109"/>
      <c r="C103" s="109" t="s">
        <v>61</v>
      </c>
      <c r="D103" s="110" t="s">
        <v>126</v>
      </c>
      <c r="E103" s="142">
        <v>92000</v>
      </c>
      <c r="F103" s="46" t="e">
        <f>#REF!/#REF!</f>
        <v>#REF!</v>
      </c>
      <c r="G103" s="46">
        <f t="shared" si="3"/>
        <v>0.006661237757893983</v>
      </c>
    </row>
    <row r="104" spans="1:7" s="11" customFormat="1" ht="17.25" customHeight="1">
      <c r="A104" s="83"/>
      <c r="B104" s="83"/>
      <c r="C104" s="83"/>
      <c r="D104" s="116"/>
      <c r="E104" s="145"/>
      <c r="F104" s="47"/>
      <c r="G104" s="47"/>
    </row>
    <row r="105" spans="1:61" s="64" customFormat="1" ht="17.25" customHeight="1">
      <c r="A105" s="117"/>
      <c r="B105" s="88"/>
      <c r="C105" s="88"/>
      <c r="D105" s="118" t="s">
        <v>33</v>
      </c>
      <c r="E105" s="147">
        <f>SUM(E12:E104)/3</f>
        <v>13811247</v>
      </c>
      <c r="F105" s="66" t="e">
        <f>#REF!/#REF!</f>
        <v>#REF!</v>
      </c>
      <c r="G105" s="67">
        <f>E105/$E$105</f>
        <v>1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7" s="1" customFormat="1" ht="33.75" customHeight="1">
      <c r="A106" s="5"/>
      <c r="B106" s="5"/>
      <c r="C106" s="5" t="s">
        <v>34</v>
      </c>
      <c r="D106" s="119" t="s">
        <v>136</v>
      </c>
      <c r="E106" s="140">
        <v>2258478</v>
      </c>
      <c r="F106" s="45"/>
      <c r="G106" s="45"/>
    </row>
    <row r="107" spans="1:7" ht="12" customHeight="1">
      <c r="A107" s="5"/>
      <c r="B107" s="5"/>
      <c r="C107" s="5"/>
      <c r="D107" s="129"/>
      <c r="E107" s="105"/>
      <c r="F107" s="45"/>
      <c r="G107" s="45"/>
    </row>
    <row r="108" spans="1:7" ht="12" customHeight="1">
      <c r="A108" s="39"/>
      <c r="B108" s="39"/>
      <c r="C108" s="39"/>
      <c r="D108" s="58"/>
      <c r="E108" s="51"/>
      <c r="F108" s="59"/>
      <c r="G108" s="59"/>
    </row>
    <row r="109" spans="1:7" ht="12" customHeight="1">
      <c r="A109" s="36"/>
      <c r="B109" s="37"/>
      <c r="C109" s="37"/>
      <c r="D109" s="56"/>
      <c r="E109" s="57"/>
      <c r="F109" s="45"/>
      <c r="G109" s="45"/>
    </row>
    <row r="110" spans="1:7" s="1" customFormat="1" ht="17.25" customHeight="1">
      <c r="A110" s="69"/>
      <c r="B110" s="37"/>
      <c r="C110" s="37"/>
      <c r="D110" s="75" t="s">
        <v>35</v>
      </c>
      <c r="E110" s="148">
        <f>SUM(E105:E106)</f>
        <v>16069725</v>
      </c>
      <c r="F110" s="45"/>
      <c r="G110" s="45"/>
    </row>
    <row r="111" spans="1:7" ht="10.5" customHeight="1">
      <c r="A111" s="70"/>
      <c r="B111" s="68"/>
      <c r="C111" s="68"/>
      <c r="D111" s="27"/>
      <c r="E111" s="3"/>
      <c r="F111" s="40"/>
      <c r="G111" s="19"/>
    </row>
    <row r="112" ht="12.75">
      <c r="G112" s="41"/>
    </row>
    <row r="116" spans="1:8" ht="12.75">
      <c r="A116" s="74"/>
      <c r="B116" s="74"/>
      <c r="C116" s="74"/>
      <c r="D116" s="56"/>
      <c r="E116" s="41"/>
      <c r="F116" s="41"/>
      <c r="G116" s="41"/>
      <c r="H116" s="41"/>
    </row>
    <row r="117" spans="1:8" ht="12.75">
      <c r="A117" s="74"/>
      <c r="B117" s="74"/>
      <c r="C117" s="74"/>
      <c r="D117" s="56"/>
      <c r="E117" s="41"/>
      <c r="F117" s="41"/>
      <c r="G117" s="41"/>
      <c r="H117" s="41"/>
    </row>
    <row r="158" spans="1:8" ht="12.75">
      <c r="A158" s="74"/>
      <c r="B158" s="74"/>
      <c r="C158" s="74"/>
      <c r="D158" s="56"/>
      <c r="E158" s="41"/>
      <c r="F158" s="41"/>
      <c r="G158" s="41"/>
      <c r="H158" s="41"/>
    </row>
    <row r="199" spans="1:4" s="41" customFormat="1" ht="12.75">
      <c r="A199" s="74"/>
      <c r="B199" s="74"/>
      <c r="C199" s="74"/>
      <c r="D199" s="56"/>
    </row>
    <row r="240" spans="1:4" s="41" customFormat="1" ht="12.75">
      <c r="A240" s="74"/>
      <c r="B240" s="74"/>
      <c r="C240" s="74"/>
      <c r="D240" s="56"/>
    </row>
  </sheetData>
  <mergeCells count="2">
    <mergeCell ref="A5:G5"/>
    <mergeCell ref="A4:G4"/>
  </mergeCells>
  <printOptions/>
  <pageMargins left="0.36" right="0.17" top="0.54" bottom="0.58" header="0.52" footer="0.31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4">
      <selection activeCell="E15" sqref="E15"/>
    </sheetView>
  </sheetViews>
  <sheetFormatPr defaultColWidth="9.00390625" defaultRowHeight="12.75"/>
  <cols>
    <col min="1" max="1" width="2.375" style="28" customWidth="1"/>
    <col min="2" max="2" width="9.375" style="28" customWidth="1"/>
    <col min="3" max="3" width="1.37890625" style="28" customWidth="1"/>
    <col min="4" max="4" width="73.75390625" style="28" customWidth="1"/>
    <col min="5" max="5" width="42.75390625" style="28" customWidth="1"/>
    <col min="6" max="6" width="10.375" style="28" hidden="1" customWidth="1"/>
    <col min="7" max="7" width="11.625" style="28" hidden="1" customWidth="1"/>
    <col min="8" max="16384" width="9.125" style="28" customWidth="1"/>
  </cols>
  <sheetData>
    <row r="1" spans="4:8" ht="15">
      <c r="D1" s="138" t="s">
        <v>142</v>
      </c>
      <c r="E1" s="138"/>
      <c r="F1" s="61"/>
      <c r="G1" s="61"/>
      <c r="H1" s="61"/>
    </row>
    <row r="2" spans="4:8" ht="15">
      <c r="D2" s="139" t="s">
        <v>141</v>
      </c>
      <c r="E2" s="139"/>
      <c r="F2" s="76"/>
      <c r="G2" s="76"/>
      <c r="H2" s="76"/>
    </row>
    <row r="3" spans="4:8" ht="15">
      <c r="D3" s="138" t="s">
        <v>143</v>
      </c>
      <c r="E3" s="138"/>
      <c r="F3" s="61"/>
      <c r="G3" s="61"/>
      <c r="H3" s="61"/>
    </row>
    <row r="4" ht="11.25" customHeight="1"/>
    <row r="5" spans="1:7" s="77" customFormat="1" ht="17.25" customHeight="1">
      <c r="A5" s="136" t="s">
        <v>86</v>
      </c>
      <c r="B5" s="137"/>
      <c r="C5" s="137"/>
      <c r="D5" s="137"/>
      <c r="E5" s="137"/>
      <c r="F5" s="137"/>
      <c r="G5" s="137"/>
    </row>
    <row r="6" spans="1:7" s="77" customFormat="1" ht="18.75" customHeight="1">
      <c r="A6" s="136" t="s">
        <v>139</v>
      </c>
      <c r="B6" s="137"/>
      <c r="C6" s="137"/>
      <c r="D6" s="137"/>
      <c r="E6" s="137"/>
      <c r="F6" s="137"/>
      <c r="G6" s="137"/>
    </row>
    <row r="7" spans="1:4" ht="15.75">
      <c r="A7" s="29"/>
      <c r="B7" s="29"/>
      <c r="C7" s="29"/>
      <c r="D7" s="30"/>
    </row>
    <row r="8" spans="1:7" ht="16.5">
      <c r="A8" s="78"/>
      <c r="B8" s="93"/>
      <c r="C8" s="80"/>
      <c r="D8" s="94"/>
      <c r="E8" s="4"/>
      <c r="F8" s="31"/>
      <c r="G8" s="32"/>
    </row>
    <row r="9" spans="1:7" ht="16.5">
      <c r="A9" s="86"/>
      <c r="B9" s="83" t="s">
        <v>37</v>
      </c>
      <c r="C9" s="87"/>
      <c r="D9" s="95" t="s">
        <v>3</v>
      </c>
      <c r="E9" s="6" t="s">
        <v>4</v>
      </c>
      <c r="F9" s="34" t="s">
        <v>80</v>
      </c>
      <c r="G9" s="35"/>
    </row>
    <row r="10" spans="1:7" ht="16.5">
      <c r="A10" s="86"/>
      <c r="B10" s="83"/>
      <c r="C10" s="87"/>
      <c r="D10" s="96"/>
      <c r="E10" s="6" t="s">
        <v>88</v>
      </c>
      <c r="F10" s="33" t="s">
        <v>81</v>
      </c>
      <c r="G10" s="33" t="s">
        <v>82</v>
      </c>
    </row>
    <row r="11" spans="1:7" ht="16.5">
      <c r="A11" s="82"/>
      <c r="B11" s="97"/>
      <c r="C11" s="84"/>
      <c r="D11" s="96"/>
      <c r="E11" s="2"/>
      <c r="F11" s="33" t="s">
        <v>67</v>
      </c>
      <c r="G11" s="33" t="s">
        <v>79</v>
      </c>
    </row>
    <row r="12" spans="1:7" s="73" customFormat="1" ht="12.75">
      <c r="A12" s="98"/>
      <c r="B12" s="102" t="s">
        <v>89</v>
      </c>
      <c r="C12" s="99"/>
      <c r="D12" s="100">
        <v>2</v>
      </c>
      <c r="E12" s="101">
        <v>3</v>
      </c>
      <c r="F12" s="101">
        <v>5</v>
      </c>
      <c r="G12" s="71">
        <v>6</v>
      </c>
    </row>
    <row r="13" spans="1:7" ht="18" customHeight="1">
      <c r="A13" s="78"/>
      <c r="B13" s="79" t="s">
        <v>6</v>
      </c>
      <c r="C13" s="80"/>
      <c r="D13" s="81" t="s">
        <v>36</v>
      </c>
      <c r="E13" s="52">
        <v>230900</v>
      </c>
      <c r="F13" s="53" t="e">
        <f>#REF!/#REF!</f>
        <v>#REF!</v>
      </c>
      <c r="G13" s="53">
        <f aca="true" t="shared" si="0" ref="G13:G21">E13/$E$23</f>
        <v>0.01671825867714914</v>
      </c>
    </row>
    <row r="14" spans="1:7" ht="17.25" customHeight="1">
      <c r="A14" s="82"/>
      <c r="B14" s="83" t="s">
        <v>9</v>
      </c>
      <c r="C14" s="84"/>
      <c r="D14" s="85" t="s">
        <v>10</v>
      </c>
      <c r="E14" s="54">
        <v>88000</v>
      </c>
      <c r="F14" s="55" t="e">
        <f>#REF!/#REF!</f>
        <v>#REF!</v>
      </c>
      <c r="G14" s="55">
        <f t="shared" si="0"/>
        <v>0.006371618724942071</v>
      </c>
    </row>
    <row r="15" spans="1:7" ht="18.75" customHeight="1">
      <c r="A15" s="82"/>
      <c r="B15" s="83" t="s">
        <v>12</v>
      </c>
      <c r="C15" s="84"/>
      <c r="D15" s="85" t="s">
        <v>13</v>
      </c>
      <c r="E15" s="54">
        <v>65686</v>
      </c>
      <c r="F15" s="55" t="e">
        <f>#REF!/#REF!</f>
        <v>#REF!</v>
      </c>
      <c r="G15" s="55">
        <f t="shared" si="0"/>
        <v>0.004755978949619828</v>
      </c>
    </row>
    <row r="16" spans="1:7" ht="35.25" customHeight="1">
      <c r="A16" s="82"/>
      <c r="B16" s="83" t="s">
        <v>16</v>
      </c>
      <c r="C16" s="84"/>
      <c r="D16" s="85" t="s">
        <v>17</v>
      </c>
      <c r="E16" s="54">
        <v>979</v>
      </c>
      <c r="F16" s="55" t="e">
        <f>#REF!/#REF!</f>
        <v>#REF!</v>
      </c>
      <c r="G16" s="55">
        <f t="shared" si="0"/>
        <v>7.088425831498054E-05</v>
      </c>
    </row>
    <row r="17" spans="1:7" ht="35.25" customHeight="1">
      <c r="A17" s="82"/>
      <c r="B17" s="83" t="s">
        <v>19</v>
      </c>
      <c r="C17" s="84"/>
      <c r="D17" s="85" t="s">
        <v>20</v>
      </c>
      <c r="E17" s="54">
        <v>300</v>
      </c>
      <c r="F17" s="55" t="e">
        <f>#REF!/#REF!</f>
        <v>#REF!</v>
      </c>
      <c r="G17" s="55">
        <f t="shared" si="0"/>
        <v>2.1721427471393424E-05</v>
      </c>
    </row>
    <row r="18" spans="1:7" ht="51" customHeight="1">
      <c r="A18" s="82"/>
      <c r="B18" s="83" t="s">
        <v>21</v>
      </c>
      <c r="C18" s="84"/>
      <c r="D18" s="85" t="s">
        <v>75</v>
      </c>
      <c r="E18" s="54">
        <v>1973866</v>
      </c>
      <c r="F18" s="55" t="e">
        <f>#REF!/#REF!</f>
        <v>#REF!</v>
      </c>
      <c r="G18" s="55">
        <f t="shared" si="0"/>
        <v>0.14291729052416483</v>
      </c>
    </row>
    <row r="19" spans="1:7" ht="17.25" customHeight="1">
      <c r="A19" s="82"/>
      <c r="B19" s="83" t="s">
        <v>28</v>
      </c>
      <c r="C19" s="84"/>
      <c r="D19" s="85" t="s">
        <v>29</v>
      </c>
      <c r="E19" s="54">
        <v>7883741</v>
      </c>
      <c r="F19" s="55" t="e">
        <f>#REF!/#REF!</f>
        <v>#REF!</v>
      </c>
      <c r="G19" s="55">
        <f t="shared" si="0"/>
        <v>0.5708203611158356</v>
      </c>
    </row>
    <row r="20" spans="1:7" ht="18" customHeight="1">
      <c r="A20" s="82"/>
      <c r="B20" s="83" t="s">
        <v>31</v>
      </c>
      <c r="C20" s="84"/>
      <c r="D20" s="85" t="s">
        <v>84</v>
      </c>
      <c r="E20" s="54">
        <v>47775</v>
      </c>
      <c r="F20" s="55" t="e">
        <f>#REF!/#REF!</f>
        <v>#REF!</v>
      </c>
      <c r="G20" s="55">
        <f t="shared" si="0"/>
        <v>0.0034591373248194024</v>
      </c>
    </row>
    <row r="21" spans="1:7" ht="15.75" customHeight="1">
      <c r="A21" s="82"/>
      <c r="B21" s="83" t="s">
        <v>38</v>
      </c>
      <c r="C21" s="84"/>
      <c r="D21" s="85" t="s">
        <v>39</v>
      </c>
      <c r="E21" s="54">
        <v>3520000</v>
      </c>
      <c r="F21" s="55" t="e">
        <f>#REF!/#REF!</f>
        <v>#REF!</v>
      </c>
      <c r="G21" s="55">
        <f t="shared" si="0"/>
        <v>0.25486474899768286</v>
      </c>
    </row>
    <row r="22" spans="1:7" ht="12.75" customHeight="1">
      <c r="A22" s="88"/>
      <c r="B22" s="63"/>
      <c r="C22" s="88"/>
      <c r="D22" s="89"/>
      <c r="E22" s="44"/>
      <c r="F22" s="44"/>
      <c r="G22" s="44"/>
    </row>
    <row r="23" spans="1:7" ht="28.5" customHeight="1">
      <c r="A23" s="90"/>
      <c r="B23" s="91"/>
      <c r="C23" s="91"/>
      <c r="D23" s="92" t="s">
        <v>85</v>
      </c>
      <c r="E23" s="43">
        <f>SUM(E13:E22)</f>
        <v>13811247</v>
      </c>
      <c r="F23" s="42" t="e">
        <f>#REF!/E23</f>
        <v>#REF!</v>
      </c>
      <c r="G23" s="42" t="e">
        <f>F23/#REF!</f>
        <v>#REF!</v>
      </c>
    </row>
    <row r="24" spans="1:4" ht="14.25" customHeight="1">
      <c r="A24" s="38"/>
      <c r="B24" s="38"/>
      <c r="C24" s="38"/>
      <c r="D24" s="30"/>
    </row>
    <row r="25" spans="1:4" ht="14.25" customHeight="1">
      <c r="A25" s="38"/>
      <c r="B25" s="38"/>
      <c r="C25" s="38"/>
      <c r="D25" s="30"/>
    </row>
    <row r="26" spans="1:4" ht="14.25" customHeight="1">
      <c r="A26" s="38"/>
      <c r="B26" s="38"/>
      <c r="C26" s="38"/>
      <c r="D26" s="30"/>
    </row>
    <row r="27" spans="1:4" ht="14.25" customHeight="1">
      <c r="A27" s="38"/>
      <c r="B27" s="38"/>
      <c r="C27" s="38"/>
      <c r="D27" s="30"/>
    </row>
    <row r="28" spans="1:4" ht="14.25" customHeight="1">
      <c r="A28" s="38"/>
      <c r="B28" s="38"/>
      <c r="C28" s="38"/>
      <c r="D28" s="30"/>
    </row>
    <row r="29" spans="1:4" ht="14.25" customHeight="1">
      <c r="A29" s="38"/>
      <c r="B29" s="38"/>
      <c r="C29" s="38"/>
      <c r="D29" s="30"/>
    </row>
    <row r="30" ht="14.25" customHeight="1"/>
    <row r="31" ht="14.25" customHeight="1"/>
  </sheetData>
  <mergeCells count="5">
    <mergeCell ref="A5:G5"/>
    <mergeCell ref="A6:G6"/>
    <mergeCell ref="D1:E1"/>
    <mergeCell ref="D2:E2"/>
    <mergeCell ref="D3:E3"/>
  </mergeCells>
  <printOptions/>
  <pageMargins left="0.63" right="0.46" top="0.23" bottom="0.24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="60" zoomScaleNormal="60" workbookViewId="0" topLeftCell="A1">
      <selection activeCell="A1" sqref="A1:G22"/>
    </sheetView>
  </sheetViews>
  <sheetFormatPr defaultColWidth="9.00390625" defaultRowHeight="12.75"/>
  <cols>
    <col min="1" max="2" width="13.00390625" style="0" customWidth="1"/>
    <col min="3" max="3" width="18.25390625" style="0" customWidth="1"/>
  </cols>
  <sheetData>
    <row r="1" spans="1:2" s="14" customFormat="1" ht="20.25">
      <c r="A1" s="17"/>
      <c r="B1" s="13"/>
    </row>
    <row r="2" spans="1:2" s="16" customFormat="1" ht="20.25">
      <c r="A2" s="15"/>
      <c r="B2" s="15"/>
    </row>
    <row r="3" ht="16.5" customHeight="1"/>
    <row r="4" s="1" customFormat="1" ht="9" customHeight="1"/>
    <row r="5" s="7" customFormat="1" ht="16.5"/>
    <row r="6" s="1" customFormat="1" ht="16.5"/>
    <row r="7" s="1" customFormat="1" ht="16.5"/>
    <row r="8" s="1" customFormat="1" ht="9" customHeight="1"/>
    <row r="10" s="1" customFormat="1" ht="16.5" customHeight="1"/>
    <row r="11" s="1" customFormat="1" ht="17.25" customHeight="1"/>
    <row r="12" s="1" customFormat="1" ht="16.5" customHeight="1"/>
    <row r="13" s="1" customFormat="1" ht="16.5"/>
    <row r="14" s="1" customFormat="1" ht="16.5"/>
    <row r="15" s="1" customFormat="1" ht="34.5" customHeight="1"/>
    <row r="16" s="1" customFormat="1" ht="81.75" customHeight="1"/>
    <row r="17" s="1" customFormat="1" ht="17.25" customHeight="1"/>
    <row r="18" s="1" customFormat="1" ht="16.5"/>
    <row r="19" s="1" customFormat="1" ht="16.5"/>
    <row r="20" s="1" customFormat="1" ht="7.5" customHeight="1"/>
    <row r="21" ht="15.75" customHeight="1"/>
    <row r="22" s="10" customFormat="1" ht="20.25"/>
    <row r="23" s="10" customFormat="1" ht="20.25"/>
    <row r="24" s="10" customFormat="1" ht="20.25"/>
    <row r="25" s="10" customFormat="1" ht="20.25"/>
    <row r="26" s="10" customFormat="1" ht="20.25"/>
    <row r="27" s="10" customFormat="1" ht="20.25"/>
  </sheetData>
  <printOptions/>
  <pageMargins left="0.81" right="0.2362204724409449" top="0.48" bottom="0.31" header="0.4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2007-01-03T07:40:39Z</cp:lastPrinted>
  <dcterms:created xsi:type="dcterms:W3CDTF">2004-11-08T08:39:44Z</dcterms:created>
  <dcterms:modified xsi:type="dcterms:W3CDTF">2007-01-03T07:40:56Z</dcterms:modified>
  <cp:category/>
  <cp:version/>
  <cp:contentType/>
  <cp:contentStatus/>
</cp:coreProperties>
</file>