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3" activeTab="1"/>
  </bookViews>
  <sheets>
    <sheet name="szczegółowy podział dochodów" sheetId="1" r:id="rId1"/>
    <sheet name="Zestawienie dochodu I pół_2008" sheetId="2" r:id="rId2"/>
  </sheets>
  <definedNames/>
  <calcPr fullCalcOnLoad="1"/>
</workbook>
</file>

<file path=xl/sharedStrings.xml><?xml version="1.0" encoding="utf-8"?>
<sst xmlns="http://schemas.openxmlformats.org/spreadsheetml/2006/main" count="253" uniqueCount="174">
  <si>
    <t xml:space="preserve">                                                       Załącznik nr 1</t>
  </si>
  <si>
    <t xml:space="preserve">              </t>
  </si>
  <si>
    <t>Dz.</t>
  </si>
  <si>
    <t>Roz-</t>
  </si>
  <si>
    <t>§</t>
  </si>
  <si>
    <t>Treść</t>
  </si>
  <si>
    <t xml:space="preserve">Plan na </t>
  </si>
  <si>
    <t>Wykonanie</t>
  </si>
  <si>
    <t>Wsk.</t>
  </si>
  <si>
    <t>dział</t>
  </si>
  <si>
    <t>%</t>
  </si>
  <si>
    <t>010</t>
  </si>
  <si>
    <t>ROLNICTWO I ŁOWIECTWO</t>
  </si>
  <si>
    <t>01010</t>
  </si>
  <si>
    <t>0690</t>
  </si>
  <si>
    <t>Wpływy z różnych opłat.</t>
  </si>
  <si>
    <t>0960</t>
  </si>
  <si>
    <t>Otrzymane spadki, zapisy i darowizny w postaci pieniężnej.</t>
  </si>
  <si>
    <t>01095</t>
  </si>
  <si>
    <t>Pozostała działalność.</t>
  </si>
  <si>
    <t>0750</t>
  </si>
  <si>
    <t>Dochody z najmu i dzierżawy składników majątkowych Skarbu Państwa, j.s.t. lub innych jednostek zaliczanych do sektora finansów publicznych oraz umów o podobnym charakterze.</t>
  </si>
  <si>
    <t>2010</t>
  </si>
  <si>
    <t>Dotacje celowe otrzymane z budżetu państwa na realizację zadań bieżących z zakresu administracji rządowej oraz innych zadań zleconych gminie ustawami.</t>
  </si>
  <si>
    <t>0870</t>
  </si>
  <si>
    <t>Wpływy ze sprzedaży składników majątkowych.</t>
  </si>
  <si>
    <t>0970</t>
  </si>
  <si>
    <t>Wpływy z różnych dochodów.</t>
  </si>
  <si>
    <t>700</t>
  </si>
  <si>
    <t>GOSPODARKA MIESZKANIOWA</t>
  </si>
  <si>
    <t>70005</t>
  </si>
  <si>
    <t>0470</t>
  </si>
  <si>
    <t>Wpływy z opłat za zarząd, użytkowanie i użytkowanie wieczyste nieruchomości.</t>
  </si>
  <si>
    <t>0830</t>
  </si>
  <si>
    <t>Wpływy z usług.</t>
  </si>
  <si>
    <t>0910</t>
  </si>
  <si>
    <t>Odsetki od nieterminowych wpłat z tytułu podatków i opłat.</t>
  </si>
  <si>
    <t>0920</t>
  </si>
  <si>
    <t>Pozostałe odsetki.</t>
  </si>
  <si>
    <t>710</t>
  </si>
  <si>
    <t>71035</t>
  </si>
  <si>
    <t>2020</t>
  </si>
  <si>
    <t>Dotacje celowe otrzymane z budżetu państwa na zadania bieżące realizowane przez gminę na podstawie porozumień z organami administracji rządowej.</t>
  </si>
  <si>
    <t>750</t>
  </si>
  <si>
    <t>75011</t>
  </si>
  <si>
    <t>2360</t>
  </si>
  <si>
    <t>Dochody j.s.t. związane z realizacją zadań z zakresu administracji rządowej oraz innych zadań zleconych ustawami.</t>
  </si>
  <si>
    <t>75023</t>
  </si>
  <si>
    <t>751</t>
  </si>
  <si>
    <t>URZĘDY NACZELNYCH ORGANÓW WŁADZY PAŃSTWOWEJ, KONTROLI I OCHRONY PRAWA ORAZ SĄDOWNICTWA</t>
  </si>
  <si>
    <t>75101</t>
  </si>
  <si>
    <t>756</t>
  </si>
  <si>
    <t>DOCHODY OD OSÓB PRAWNYCH, OD OSÓB FIZYCZNYCH I OD INNYCH JEDNOSTEK NIEPOSIADAJĄCYCH OSOBOWOŚCI PRAWNEJ ORAZ WYDATKI ZWIĄZANE Z ICH POBOREM</t>
  </si>
  <si>
    <t>75601</t>
  </si>
  <si>
    <t>0350</t>
  </si>
  <si>
    <t>Podatek od działalności gospodarczej osób fizycznych, opłacany w formie karty podatkowej.</t>
  </si>
  <si>
    <t>75615</t>
  </si>
  <si>
    <t>0310</t>
  </si>
  <si>
    <t>Podatek od nieruchomości.</t>
  </si>
  <si>
    <t>0320</t>
  </si>
  <si>
    <t>Podatek rolny.</t>
  </si>
  <si>
    <t>0330</t>
  </si>
  <si>
    <t>Podatek leśny.</t>
  </si>
  <si>
    <t>0340</t>
  </si>
  <si>
    <t>Podatek od środków transportowych.</t>
  </si>
  <si>
    <t>2440</t>
  </si>
  <si>
    <t>75616</t>
  </si>
  <si>
    <t>0360</t>
  </si>
  <si>
    <t>Podatek od spadków i darowizn.</t>
  </si>
  <si>
    <t>0500</t>
  </si>
  <si>
    <t>Podatek od czynności cywilnoprawnych.</t>
  </si>
  <si>
    <t>75618</t>
  </si>
  <si>
    <t>0410</t>
  </si>
  <si>
    <t>Wpływy z opłaty skarbowej.</t>
  </si>
  <si>
    <t>75619</t>
  </si>
  <si>
    <t>0460</t>
  </si>
  <si>
    <t>Wpływy z opłaty eksploatacyjnej.</t>
  </si>
  <si>
    <t>75621</t>
  </si>
  <si>
    <t>0010</t>
  </si>
  <si>
    <t>Podatek dochodowy od osób fizycznych.</t>
  </si>
  <si>
    <t>0020</t>
  </si>
  <si>
    <t>Podatek dochodowy od osób prawnych.</t>
  </si>
  <si>
    <t>758</t>
  </si>
  <si>
    <t>RÓŻNE ROZLICZENIA</t>
  </si>
  <si>
    <t>75801</t>
  </si>
  <si>
    <t>2920</t>
  </si>
  <si>
    <t>Subwencje ogólne z budżetu państwa.</t>
  </si>
  <si>
    <t>75807</t>
  </si>
  <si>
    <t>75814</t>
  </si>
  <si>
    <t>75831</t>
  </si>
  <si>
    <t>801</t>
  </si>
  <si>
    <t>OŚWIATA I WYCHOWANIE</t>
  </si>
  <si>
    <t>80101</t>
  </si>
  <si>
    <t>2030</t>
  </si>
  <si>
    <t>Dotacje celowe otrzymane z budżetu państwa na realizację własnych zadań bieżących gmin.</t>
  </si>
  <si>
    <t>80110</t>
  </si>
  <si>
    <t>80195</t>
  </si>
  <si>
    <t>0480</t>
  </si>
  <si>
    <t>852</t>
  </si>
  <si>
    <t>POMOC SPOŁECZNA</t>
  </si>
  <si>
    <t>85212</t>
  </si>
  <si>
    <t>85213</t>
  </si>
  <si>
    <t>85214</t>
  </si>
  <si>
    <t>85219</t>
  </si>
  <si>
    <t>85228</t>
  </si>
  <si>
    <t>Usługi opiekuńcze i specjalistyczne usługi opiekuńcze.</t>
  </si>
  <si>
    <t>85295</t>
  </si>
  <si>
    <t>854</t>
  </si>
  <si>
    <t>EDUKACYJNA OPIEKA WYCHOWAWCZA</t>
  </si>
  <si>
    <t>85415</t>
  </si>
  <si>
    <t>R A Z E M :</t>
  </si>
  <si>
    <t>Dział</t>
  </si>
  <si>
    <t>DZIAŁALNOŚĆ USŁUGOWA</t>
  </si>
  <si>
    <t>RAZEM :</t>
  </si>
  <si>
    <t>ADMINISTRACJA  PUBLICZNA</t>
  </si>
  <si>
    <t>1</t>
  </si>
  <si>
    <t>2</t>
  </si>
  <si>
    <t>3</t>
  </si>
  <si>
    <t>2023</t>
  </si>
  <si>
    <t>Dotacje celowe otrzymane z budżetu państwa na zadania bieżące realizowane przez gminę na podstawie porozumień z organami admninistracji rządowej.</t>
  </si>
  <si>
    <t>Dotacje otrzymane z funduszy celowych na realizację zadań bieżących jednostek sektora finansów publicznych.</t>
  </si>
  <si>
    <t>Dochody z najmu i dzierżawy składników majątkowych Skarbu Państwa, j.s.t. lub innych jednostek zaliczanych do sektora finansów publicznych oraz innych umów o podobnym charakterze.</t>
  </si>
  <si>
    <t>ROLNICTWO  I  ŁOWIECTWO</t>
  </si>
  <si>
    <t>GOSPODARKA  MIESZKANIOWA</t>
  </si>
  <si>
    <t>DZIAŁALNOŚĆ  USŁUGOWA</t>
  </si>
  <si>
    <t>DOCHODY  OD  OSÓB  PRAWNYCH,  OD  OSÓB  FIZYCZNYCH  I  OD  INNYCH  JEDNOSTEK  NIEPOSIADAJĄCYCH  OSOBOWOŚCI  PRAWNEJ  ORAZ  WYDATKI  ZWIĄZANE  Z  ICH  POBOREM</t>
  </si>
  <si>
    <t>RÓŻNE  ROZLICZENIA</t>
  </si>
  <si>
    <t>OŚWIATA  I  WYCHOWANIE</t>
  </si>
  <si>
    <t>POMOC  SPOŁECZNA</t>
  </si>
  <si>
    <t>EDUKACYJNA  OPIEKA  WYCHOWAWCZA</t>
  </si>
  <si>
    <t>Infrastruktura wodociągowa i sanitacyjna wsi</t>
  </si>
  <si>
    <t>Pozostała działalność</t>
  </si>
  <si>
    <t>Gospodarka gruntami i nieruchomościami</t>
  </si>
  <si>
    <t>Cmentarze</t>
  </si>
  <si>
    <t>Urzędy naczelnych organów władzy państwowej, kontroli i ochrony prawa</t>
  </si>
  <si>
    <t>Wpływy z podatku dochodowego od osób fizycznych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</si>
  <si>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</si>
  <si>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</si>
  <si>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opłat stanowiących dochody j.s.t. na podstawie ustaw</t>
  </si>
  <si>
    <t>Wpływy z różnych rozliczeń</t>
  </si>
  <si>
    <t>Udziały gmin w podatkach stanowiących dochód budżetu państwa</t>
  </si>
  <si>
    <t>Część oświatowa subwencji ogólnej dla jednostek samorządu terytorialnego</t>
  </si>
  <si>
    <t>Część wyrównawcza subwencji ogólnej dla gmin</t>
  </si>
  <si>
    <t>Różne rozliczenia finansowe</t>
  </si>
  <si>
    <t>Część rownoważąca subwencji ogólnej dla gmin</t>
  </si>
  <si>
    <t>Szkoły podstawowe</t>
  </si>
  <si>
    <t>Gimnazja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</si>
  <si>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</si>
  <si>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</si>
  <si>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</si>
  <si>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</si>
  <si>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Pomoc materialna dla uczniów</t>
  </si>
  <si>
    <t>Urzędy wojewódzkie</t>
  </si>
  <si>
    <t>Urzędy gmin</t>
  </si>
  <si>
    <t xml:space="preserve">SZCZEGÓŁOWY PODZIAŁ DOCHODÓW BUDŻETOWYCH                                                     ZA I PÓŁROCZE 2009r.                  </t>
  </si>
  <si>
    <t>Plan na 2009r.</t>
  </si>
  <si>
    <t>2009r.</t>
  </si>
  <si>
    <t>75113</t>
  </si>
  <si>
    <t>853</t>
  </si>
  <si>
    <t>85395</t>
  </si>
  <si>
    <t>2008</t>
  </si>
  <si>
    <t>2009</t>
  </si>
  <si>
    <t>Dochody z najmu i dzierżawy składników majątkowych Skarbu Państwa, jednostek samorządu terytorialnego lub innych jednostek zaliczanych do sektora finansów publicznych oraz innych umów o podobnym charakterze.</t>
  </si>
  <si>
    <t xml:space="preserve">Dochody j.s.t. związane z realizacją zadań z zakresu administracji rządowej oraz innych zadań zleconych ustawami. </t>
  </si>
  <si>
    <t>Dotacje rozwojowe oraz środki na finansowanie Wspólnej Polityki Rolnej.</t>
  </si>
  <si>
    <t>POZOSTAŁE ZADANIA W ZAKRESIE POLITYKI SPOŁECZNEJ</t>
  </si>
  <si>
    <t>Wpływy z opłat za wydawanie zezwoleń na sprzedaż alkoholu.</t>
  </si>
  <si>
    <t>Wybory do Parlamentu Europejskiego</t>
  </si>
  <si>
    <t>WYBORY DO PARLAMENTU EUROPEJSKIEGO</t>
  </si>
  <si>
    <t>URZĘDY  NACZELNYCH  ORGANÓW  WŁADZY  PAŃSTWOWEJ,  KONTROLI  I OCHRONY  PRAWA  ORAZ  SĄDOWNICTWA</t>
  </si>
  <si>
    <t xml:space="preserve">                                                       do Zarządzenia Wójta Gminy Grodziczno nr 59/2009</t>
  </si>
  <si>
    <t xml:space="preserve">                                                       z dnia 05 sierpnia 2009r.</t>
  </si>
  <si>
    <t xml:space="preserve">ZESTAWIENIE DOCHODÓW  BUDŻETOWYCH  GMINY GRODZICZNO </t>
  </si>
  <si>
    <t>W UKŁADZIE DZIAŁOWYM ZA I PÓŁROCZE 2009r.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</si>
</sst>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%"/>
  </numFmts>
  <fonts count="4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20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right" vertical="top"/>
    </xf>
    <xf numFmtId="9" fontId="0" fillId="0" borderId="0" xfId="52" applyFont="1" applyFill="1" applyBorder="1" applyAlignment="1" applyProtection="1">
      <alignment horizont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right" vertical="top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9" fillId="0" borderId="11" xfId="0" applyNumberFormat="1" applyFont="1" applyBorder="1" applyAlignment="1">
      <alignment vertical="top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/>
    </xf>
    <xf numFmtId="49" fontId="9" fillId="0" borderId="10" xfId="0" applyNumberFormat="1" applyFont="1" applyBorder="1" applyAlignment="1">
      <alignment vertical="top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horizontal="right" vertical="top"/>
    </xf>
    <xf numFmtId="0" fontId="11" fillId="0" borderId="10" xfId="0" applyFont="1" applyBorder="1" applyAlignment="1">
      <alignment vertical="top" wrapText="1"/>
    </xf>
    <xf numFmtId="4" fontId="9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/>
    </xf>
    <xf numFmtId="4" fontId="9" fillId="0" borderId="13" xfId="0" applyNumberFormat="1" applyFont="1" applyBorder="1" applyAlignment="1">
      <alignment horizontal="right" vertical="top"/>
    </xf>
    <xf numFmtId="0" fontId="9" fillId="0" borderId="14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49" fontId="9" fillId="0" borderId="13" xfId="0" applyNumberFormat="1" applyFont="1" applyBorder="1" applyAlignment="1">
      <alignment horizontal="center" vertical="top"/>
    </xf>
    <xf numFmtId="49" fontId="9" fillId="0" borderId="14" xfId="0" applyNumberFormat="1" applyFont="1" applyBorder="1" applyAlignment="1">
      <alignment horizontal="center" vertical="top"/>
    </xf>
    <xf numFmtId="49" fontId="9" fillId="0" borderId="15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vertical="top" wrapText="1"/>
    </xf>
    <xf numFmtId="4" fontId="9" fillId="0" borderId="16" xfId="0" applyNumberFormat="1" applyFont="1" applyBorder="1" applyAlignment="1">
      <alignment horizontal="right" vertical="top"/>
    </xf>
    <xf numFmtId="0" fontId="10" fillId="0" borderId="17" xfId="0" applyFont="1" applyBorder="1" applyAlignment="1">
      <alignment/>
    </xf>
    <xf numFmtId="0" fontId="9" fillId="0" borderId="18" xfId="0" applyFont="1" applyBorder="1" applyAlignment="1">
      <alignment horizontal="center"/>
    </xf>
    <xf numFmtId="20" fontId="10" fillId="0" borderId="18" xfId="0" applyNumberFormat="1" applyFont="1" applyBorder="1" applyAlignment="1">
      <alignment/>
    </xf>
    <xf numFmtId="0" fontId="12" fillId="0" borderId="19" xfId="0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right" vertical="top"/>
    </xf>
    <xf numFmtId="164" fontId="9" fillId="0" borderId="20" xfId="0" applyNumberFormat="1" applyFont="1" applyBorder="1" applyAlignment="1">
      <alignment horizontal="right" vertical="top"/>
    </xf>
    <xf numFmtId="164" fontId="9" fillId="0" borderId="21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vertical="top"/>
    </xf>
    <xf numFmtId="0" fontId="8" fillId="0" borderId="22" xfId="0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vertical="top"/>
    </xf>
    <xf numFmtId="4" fontId="5" fillId="0" borderId="14" xfId="0" applyNumberFormat="1" applyFont="1" applyBorder="1" applyAlignment="1">
      <alignment horizontal="right" vertical="top"/>
    </xf>
    <xf numFmtId="0" fontId="12" fillId="0" borderId="14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/>
    </xf>
    <xf numFmtId="164" fontId="9" fillId="0" borderId="19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top" wrapText="1"/>
    </xf>
    <xf numFmtId="49" fontId="9" fillId="0" borderId="20" xfId="0" applyNumberFormat="1" applyFont="1" applyBorder="1" applyAlignment="1">
      <alignment horizontal="center" vertical="top"/>
    </xf>
    <xf numFmtId="49" fontId="9" fillId="0" borderId="18" xfId="0" applyNumberFormat="1" applyFont="1" applyBorder="1" applyAlignment="1">
      <alignment horizontal="center" vertical="top"/>
    </xf>
    <xf numFmtId="4" fontId="9" fillId="0" borderId="20" xfId="0" applyNumberFormat="1" applyFont="1" applyBorder="1" applyAlignment="1">
      <alignment horizontal="right" vertical="top"/>
    </xf>
    <xf numFmtId="49" fontId="11" fillId="0" borderId="0" xfId="0" applyNumberFormat="1" applyFont="1" applyBorder="1" applyAlignment="1">
      <alignment horizontal="left" vertical="top" wrapText="1"/>
    </xf>
    <xf numFmtId="0" fontId="9" fillId="0" borderId="20" xfId="0" applyFont="1" applyBorder="1" applyAlignment="1">
      <alignment vertical="top" wrapText="1"/>
    </xf>
    <xf numFmtId="49" fontId="11" fillId="0" borderId="20" xfId="0" applyNumberFormat="1" applyFont="1" applyBorder="1" applyAlignment="1">
      <alignment horizontal="left" vertical="top" wrapText="1"/>
    </xf>
    <xf numFmtId="49" fontId="8" fillId="0" borderId="23" xfId="0" applyNumberFormat="1" applyFont="1" applyBorder="1" applyAlignment="1">
      <alignment horizontal="right" vertical="top"/>
    </xf>
    <xf numFmtId="49" fontId="8" fillId="0" borderId="24" xfId="0" applyNumberFormat="1" applyFont="1" applyBorder="1" applyAlignment="1">
      <alignment horizontal="center" vertical="top"/>
    </xf>
    <xf numFmtId="49" fontId="12" fillId="0" borderId="25" xfId="0" applyNumberFormat="1" applyFont="1" applyBorder="1" applyAlignment="1">
      <alignment horizontal="center" vertical="top"/>
    </xf>
    <xf numFmtId="49" fontId="8" fillId="0" borderId="23" xfId="0" applyNumberFormat="1" applyFont="1" applyBorder="1" applyAlignment="1">
      <alignment horizontal="center" vertical="top"/>
    </xf>
    <xf numFmtId="49" fontId="8" fillId="0" borderId="26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164" fontId="5" fillId="0" borderId="13" xfId="0" applyNumberFormat="1" applyFont="1" applyBorder="1" applyAlignment="1">
      <alignment vertical="top"/>
    </xf>
    <xf numFmtId="164" fontId="5" fillId="0" borderId="14" xfId="0" applyNumberFormat="1" applyFont="1" applyBorder="1" applyAlignment="1">
      <alignment vertical="top"/>
    </xf>
    <xf numFmtId="0" fontId="9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11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106">
      <selection activeCell="D46" sqref="D46"/>
    </sheetView>
  </sheetViews>
  <sheetFormatPr defaultColWidth="9.00390625" defaultRowHeight="12.75"/>
  <cols>
    <col min="1" max="1" width="4.75390625" style="1" customWidth="1"/>
    <col min="2" max="2" width="6.875" style="1" customWidth="1"/>
    <col min="3" max="3" width="5.25390625" style="1" customWidth="1"/>
    <col min="4" max="4" width="46.875" style="2" customWidth="1"/>
    <col min="5" max="6" width="13.875" style="0" customWidth="1"/>
    <col min="7" max="7" width="7.875" style="0" customWidth="1"/>
    <col min="8" max="16384" width="9.125" style="3" customWidth="1"/>
  </cols>
  <sheetData>
    <row r="1" spans="4:7" ht="12.75">
      <c r="D1" s="102" t="s">
        <v>0</v>
      </c>
      <c r="E1" s="102"/>
      <c r="F1" s="102"/>
      <c r="G1" s="102"/>
    </row>
    <row r="2" spans="4:7" ht="12.75">
      <c r="D2" s="103" t="s">
        <v>170</v>
      </c>
      <c r="E2" s="102"/>
      <c r="F2" s="102"/>
      <c r="G2" s="102"/>
    </row>
    <row r="3" spans="4:7" ht="12.75">
      <c r="D3" s="103" t="s">
        <v>171</v>
      </c>
      <c r="E3" s="102"/>
      <c r="F3" s="102"/>
      <c r="G3" s="102"/>
    </row>
    <row r="4" ht="15.75" customHeight="1"/>
    <row r="5" spans="1:7" s="4" customFormat="1" ht="36" customHeight="1">
      <c r="A5" s="104" t="s">
        <v>154</v>
      </c>
      <c r="B5" s="104"/>
      <c r="C5" s="104"/>
      <c r="D5" s="104"/>
      <c r="E5" s="104"/>
      <c r="F5" s="104"/>
      <c r="G5" s="104"/>
    </row>
    <row r="6" spans="1:7" ht="14.25" customHeight="1">
      <c r="A6" s="105" t="s">
        <v>1</v>
      </c>
      <c r="B6" s="105"/>
      <c r="C6" s="105"/>
      <c r="D6" s="105"/>
      <c r="E6" s="105"/>
      <c r="F6" s="105"/>
      <c r="G6" s="105"/>
    </row>
    <row r="8" spans="1:7" s="5" customFormat="1" ht="12.75" customHeight="1">
      <c r="A8" s="22"/>
      <c r="B8" s="22"/>
      <c r="C8" s="22"/>
      <c r="D8" s="23"/>
      <c r="E8" s="24"/>
      <c r="F8" s="25"/>
      <c r="G8" s="56"/>
    </row>
    <row r="9" spans="1:7" s="6" customFormat="1" ht="16.5">
      <c r="A9" s="27" t="s">
        <v>2</v>
      </c>
      <c r="B9" s="73" t="s">
        <v>3</v>
      </c>
      <c r="C9" s="73" t="s">
        <v>4</v>
      </c>
      <c r="D9" s="74" t="s">
        <v>5</v>
      </c>
      <c r="E9" s="28" t="s">
        <v>6</v>
      </c>
      <c r="F9" s="29" t="s">
        <v>7</v>
      </c>
      <c r="G9" s="57" t="s">
        <v>8</v>
      </c>
    </row>
    <row r="10" spans="1:7" s="5" customFormat="1" ht="16.5">
      <c r="A10" s="26"/>
      <c r="B10" s="27" t="s">
        <v>9</v>
      </c>
      <c r="C10" s="26"/>
      <c r="D10" s="30"/>
      <c r="E10" s="28" t="s">
        <v>156</v>
      </c>
      <c r="F10" s="31"/>
      <c r="G10" s="57" t="s">
        <v>10</v>
      </c>
    </row>
    <row r="11" spans="1:7" s="5" customFormat="1" ht="16.5">
      <c r="A11" s="26"/>
      <c r="B11" s="26"/>
      <c r="C11" s="26"/>
      <c r="D11" s="30"/>
      <c r="E11" s="32"/>
      <c r="F11" s="33"/>
      <c r="G11" s="58"/>
    </row>
    <row r="12" spans="1:7" s="5" customFormat="1" ht="10.5" customHeight="1">
      <c r="A12" s="51" t="s">
        <v>115</v>
      </c>
      <c r="B12" s="51" t="s">
        <v>116</v>
      </c>
      <c r="C12" s="51" t="s">
        <v>117</v>
      </c>
      <c r="D12" s="49">
        <v>4</v>
      </c>
      <c r="E12" s="50">
        <v>5</v>
      </c>
      <c r="F12" s="50">
        <v>6</v>
      </c>
      <c r="G12" s="59">
        <v>7</v>
      </c>
    </row>
    <row r="13" spans="1:7" s="5" customFormat="1" ht="16.5" customHeight="1">
      <c r="A13" s="27" t="s">
        <v>11</v>
      </c>
      <c r="B13" s="27"/>
      <c r="C13" s="27"/>
      <c r="D13" s="93" t="s">
        <v>122</v>
      </c>
      <c r="E13" s="35">
        <f>E14+E17</f>
        <v>401597.17</v>
      </c>
      <c r="F13" s="35">
        <f>F14+F17</f>
        <v>355357.47</v>
      </c>
      <c r="G13" s="60">
        <f aca="true" t="shared" si="0" ref="G13:G22">F13/E13</f>
        <v>0.8848604934143336</v>
      </c>
    </row>
    <row r="14" spans="1:7" s="5" customFormat="1" ht="16.5" customHeight="1">
      <c r="A14" s="27"/>
      <c r="B14" s="27" t="s">
        <v>13</v>
      </c>
      <c r="C14" s="27"/>
      <c r="D14" s="93" t="s">
        <v>130</v>
      </c>
      <c r="E14" s="35">
        <f>E15+E16</f>
        <v>60000</v>
      </c>
      <c r="F14" s="35">
        <f>SUM(F15:F16)</f>
        <v>12494.19</v>
      </c>
      <c r="G14" s="60">
        <f t="shared" si="0"/>
        <v>0.20823650000000002</v>
      </c>
    </row>
    <row r="15" spans="1:7" s="5" customFormat="1" ht="16.5" customHeight="1">
      <c r="A15" s="27"/>
      <c r="B15" s="27"/>
      <c r="C15" s="27" t="s">
        <v>14</v>
      </c>
      <c r="D15" s="36" t="s">
        <v>15</v>
      </c>
      <c r="E15" s="35">
        <v>30000</v>
      </c>
      <c r="F15" s="35">
        <v>11994.19</v>
      </c>
      <c r="G15" s="60">
        <f t="shared" si="0"/>
        <v>0.3998063333333334</v>
      </c>
    </row>
    <row r="16" spans="1:7" s="5" customFormat="1" ht="30.75" customHeight="1">
      <c r="A16" s="27"/>
      <c r="B16" s="27"/>
      <c r="C16" s="27" t="s">
        <v>16</v>
      </c>
      <c r="D16" s="36" t="s">
        <v>17</v>
      </c>
      <c r="E16" s="35">
        <v>30000</v>
      </c>
      <c r="F16" s="37">
        <v>500</v>
      </c>
      <c r="G16" s="60">
        <f t="shared" si="0"/>
        <v>0.016666666666666666</v>
      </c>
    </row>
    <row r="17" spans="1:7" s="5" customFormat="1" ht="16.5" customHeight="1">
      <c r="A17" s="42"/>
      <c r="B17" s="27" t="s">
        <v>18</v>
      </c>
      <c r="C17" s="27"/>
      <c r="D17" s="93" t="s">
        <v>131</v>
      </c>
      <c r="E17" s="35">
        <f>E18+E19</f>
        <v>341597.17</v>
      </c>
      <c r="F17" s="35">
        <f>SUM(F18:F19)</f>
        <v>342863.27999999997</v>
      </c>
      <c r="G17" s="60">
        <f t="shared" si="0"/>
        <v>1.0037064417132027</v>
      </c>
    </row>
    <row r="18" spans="1:7" s="5" customFormat="1" ht="60" customHeight="1">
      <c r="A18" s="42"/>
      <c r="B18" s="42"/>
      <c r="C18" s="27" t="s">
        <v>20</v>
      </c>
      <c r="D18" s="36" t="s">
        <v>21</v>
      </c>
      <c r="E18" s="35">
        <v>0</v>
      </c>
      <c r="F18" s="35">
        <v>1266.11</v>
      </c>
      <c r="G18" s="61">
        <v>0</v>
      </c>
    </row>
    <row r="19" spans="1:7" s="5" customFormat="1" ht="59.25" customHeight="1">
      <c r="A19" s="52"/>
      <c r="B19" s="52"/>
      <c r="C19" s="53" t="s">
        <v>22</v>
      </c>
      <c r="D19" s="54" t="s">
        <v>23</v>
      </c>
      <c r="E19" s="55">
        <v>341597.17</v>
      </c>
      <c r="F19" s="55">
        <v>341597.17</v>
      </c>
      <c r="G19" s="61">
        <f t="shared" si="0"/>
        <v>1</v>
      </c>
    </row>
    <row r="20" spans="1:7" s="5" customFormat="1" ht="16.5" customHeight="1">
      <c r="A20" s="27" t="s">
        <v>28</v>
      </c>
      <c r="B20" s="27"/>
      <c r="C20" s="27"/>
      <c r="D20" s="93" t="s">
        <v>123</v>
      </c>
      <c r="E20" s="35">
        <f>E21</f>
        <v>187940</v>
      </c>
      <c r="F20" s="35">
        <f>F21</f>
        <v>220632.31</v>
      </c>
      <c r="G20" s="60">
        <f t="shared" si="0"/>
        <v>1.1739507821645205</v>
      </c>
    </row>
    <row r="21" spans="1:7" s="5" customFormat="1" ht="16.5" customHeight="1">
      <c r="A21" s="27"/>
      <c r="B21" s="27" t="s">
        <v>30</v>
      </c>
      <c r="C21" s="27"/>
      <c r="D21" s="93" t="s">
        <v>132</v>
      </c>
      <c r="E21" s="35">
        <f>E22+E23+E24+E25+E26+E27+E28</f>
        <v>187940</v>
      </c>
      <c r="F21" s="35">
        <f>F22+F23+F24+F25+F26+F27+F28</f>
        <v>220632.31</v>
      </c>
      <c r="G21" s="60">
        <f t="shared" si="0"/>
        <v>1.1739507821645205</v>
      </c>
    </row>
    <row r="22" spans="1:7" s="5" customFormat="1" ht="30" customHeight="1">
      <c r="A22" s="27"/>
      <c r="B22" s="27"/>
      <c r="C22" s="27" t="s">
        <v>31</v>
      </c>
      <c r="D22" s="36" t="s">
        <v>32</v>
      </c>
      <c r="E22" s="35">
        <v>7798</v>
      </c>
      <c r="F22" s="35">
        <v>5780.04</v>
      </c>
      <c r="G22" s="60">
        <f t="shared" si="0"/>
        <v>0.7412208258527827</v>
      </c>
    </row>
    <row r="23" spans="1:7" s="5" customFormat="1" ht="16.5" customHeight="1">
      <c r="A23" s="27"/>
      <c r="B23" s="27"/>
      <c r="C23" s="27" t="s">
        <v>14</v>
      </c>
      <c r="D23" s="94" t="s">
        <v>15</v>
      </c>
      <c r="E23" s="35">
        <v>0</v>
      </c>
      <c r="F23" s="35">
        <v>17.6</v>
      </c>
      <c r="G23" s="60">
        <v>0</v>
      </c>
    </row>
    <row r="24" spans="1:7" s="5" customFormat="1" ht="73.5" customHeight="1">
      <c r="A24" s="27"/>
      <c r="B24" s="27"/>
      <c r="C24" s="27" t="s">
        <v>20</v>
      </c>
      <c r="D24" s="36" t="s">
        <v>121</v>
      </c>
      <c r="E24" s="35">
        <v>23000</v>
      </c>
      <c r="F24" s="35">
        <v>16577.39</v>
      </c>
      <c r="G24" s="60">
        <f aca="true" t="shared" si="1" ref="G24:G29">F24/E24</f>
        <v>0.7207560869565217</v>
      </c>
    </row>
    <row r="25" spans="1:7" s="5" customFormat="1" ht="16.5" customHeight="1">
      <c r="A25" s="27"/>
      <c r="B25" s="27"/>
      <c r="C25" s="27" t="s">
        <v>33</v>
      </c>
      <c r="D25" s="94" t="s">
        <v>34</v>
      </c>
      <c r="E25" s="35">
        <v>0</v>
      </c>
      <c r="F25" s="35">
        <v>180.63</v>
      </c>
      <c r="G25" s="60">
        <v>0</v>
      </c>
    </row>
    <row r="26" spans="1:7" s="5" customFormat="1" ht="16.5" customHeight="1">
      <c r="A26" s="27"/>
      <c r="B26" s="27"/>
      <c r="C26" s="27" t="s">
        <v>24</v>
      </c>
      <c r="D26" s="94" t="s">
        <v>25</v>
      </c>
      <c r="E26" s="35">
        <v>156642</v>
      </c>
      <c r="F26" s="35">
        <v>197204.36</v>
      </c>
      <c r="G26" s="60">
        <f t="shared" si="1"/>
        <v>1.2589494516157862</v>
      </c>
    </row>
    <row r="27" spans="1:7" s="5" customFormat="1" ht="30" customHeight="1">
      <c r="A27" s="27"/>
      <c r="B27" s="44"/>
      <c r="C27" s="27" t="s">
        <v>35</v>
      </c>
      <c r="D27" s="36" t="s">
        <v>36</v>
      </c>
      <c r="E27" s="35">
        <v>0</v>
      </c>
      <c r="F27" s="35">
        <v>11.9</v>
      </c>
      <c r="G27" s="60">
        <v>0</v>
      </c>
    </row>
    <row r="28" spans="1:7" s="5" customFormat="1" ht="16.5" customHeight="1">
      <c r="A28" s="53"/>
      <c r="B28" s="53"/>
      <c r="C28" s="53" t="s">
        <v>37</v>
      </c>
      <c r="D28" s="95" t="s">
        <v>38</v>
      </c>
      <c r="E28" s="55">
        <v>500</v>
      </c>
      <c r="F28" s="55">
        <v>860.39</v>
      </c>
      <c r="G28" s="61">
        <f t="shared" si="1"/>
        <v>1.72078</v>
      </c>
    </row>
    <row r="29" spans="1:7" s="5" customFormat="1" ht="16.5" customHeight="1">
      <c r="A29" s="27" t="s">
        <v>39</v>
      </c>
      <c r="B29" s="44"/>
      <c r="C29" s="27"/>
      <c r="D29" s="93" t="s">
        <v>124</v>
      </c>
      <c r="E29" s="35">
        <f>E30</f>
        <v>1000</v>
      </c>
      <c r="F29" s="37">
        <f>F30</f>
        <v>1000</v>
      </c>
      <c r="G29" s="60">
        <f t="shared" si="1"/>
        <v>1</v>
      </c>
    </row>
    <row r="30" spans="1:7" s="5" customFormat="1" ht="16.5" customHeight="1">
      <c r="A30" s="27"/>
      <c r="B30" s="44" t="s">
        <v>40</v>
      </c>
      <c r="C30" s="27"/>
      <c r="D30" s="93" t="s">
        <v>133</v>
      </c>
      <c r="E30" s="35">
        <f>E31</f>
        <v>1000</v>
      </c>
      <c r="F30" s="37">
        <f>F31</f>
        <v>1000</v>
      </c>
      <c r="G30" s="60">
        <f>F30/E30</f>
        <v>1</v>
      </c>
    </row>
    <row r="31" spans="1:7" s="5" customFormat="1" ht="59.25" customHeight="1">
      <c r="A31" s="53"/>
      <c r="B31" s="53"/>
      <c r="C31" s="53" t="s">
        <v>41</v>
      </c>
      <c r="D31" s="54" t="s">
        <v>42</v>
      </c>
      <c r="E31" s="55">
        <v>1000</v>
      </c>
      <c r="F31" s="55">
        <v>1000</v>
      </c>
      <c r="G31" s="61">
        <f aca="true" t="shared" si="2" ref="G31:G40">F31/E31</f>
        <v>1</v>
      </c>
    </row>
    <row r="32" spans="1:7" s="5" customFormat="1" ht="16.5" customHeight="1">
      <c r="A32" s="27" t="s">
        <v>43</v>
      </c>
      <c r="B32" s="44"/>
      <c r="C32" s="27"/>
      <c r="D32" s="93" t="s">
        <v>114</v>
      </c>
      <c r="E32" s="35">
        <f>E33+E36</f>
        <v>93300</v>
      </c>
      <c r="F32" s="37">
        <f>F33+F36</f>
        <v>79673.43</v>
      </c>
      <c r="G32" s="60">
        <f t="shared" si="2"/>
        <v>0.8539488745980707</v>
      </c>
    </row>
    <row r="33" spans="1:7" s="5" customFormat="1" ht="16.5" customHeight="1">
      <c r="A33" s="27"/>
      <c r="B33" s="44" t="s">
        <v>44</v>
      </c>
      <c r="C33" s="27"/>
      <c r="D33" s="96" t="s">
        <v>152</v>
      </c>
      <c r="E33" s="35">
        <f>E34+E35</f>
        <v>60300</v>
      </c>
      <c r="F33" s="37">
        <f>F34+F35</f>
        <v>32931.5</v>
      </c>
      <c r="G33" s="60">
        <f t="shared" si="2"/>
        <v>0.5461276948590381</v>
      </c>
    </row>
    <row r="34" spans="1:7" s="5" customFormat="1" ht="59.25" customHeight="1">
      <c r="A34" s="27"/>
      <c r="B34" s="44"/>
      <c r="C34" s="27" t="s">
        <v>22</v>
      </c>
      <c r="D34" s="38" t="s">
        <v>23</v>
      </c>
      <c r="E34" s="35">
        <v>60000</v>
      </c>
      <c r="F34" s="37">
        <v>32630</v>
      </c>
      <c r="G34" s="60">
        <f t="shared" si="2"/>
        <v>0.5438333333333333</v>
      </c>
    </row>
    <row r="35" spans="1:7" s="5" customFormat="1" ht="43.5" customHeight="1">
      <c r="A35" s="27"/>
      <c r="B35" s="44"/>
      <c r="C35" s="27" t="s">
        <v>45</v>
      </c>
      <c r="D35" s="38" t="s">
        <v>46</v>
      </c>
      <c r="E35" s="35">
        <v>300</v>
      </c>
      <c r="F35" s="37">
        <v>301.5</v>
      </c>
      <c r="G35" s="60">
        <f t="shared" si="2"/>
        <v>1.005</v>
      </c>
    </row>
    <row r="36" spans="1:7" s="5" customFormat="1" ht="16.5" customHeight="1">
      <c r="A36" s="27"/>
      <c r="B36" s="44" t="s">
        <v>47</v>
      </c>
      <c r="C36" s="27"/>
      <c r="D36" s="96" t="s">
        <v>153</v>
      </c>
      <c r="E36" s="35">
        <f>E37</f>
        <v>33000</v>
      </c>
      <c r="F36" s="37">
        <f>F37</f>
        <v>46741.93</v>
      </c>
      <c r="G36" s="60">
        <f t="shared" si="2"/>
        <v>1.4164221212121213</v>
      </c>
    </row>
    <row r="37" spans="1:7" s="5" customFormat="1" ht="16.5" customHeight="1">
      <c r="A37" s="53"/>
      <c r="B37" s="53"/>
      <c r="C37" s="53" t="s">
        <v>26</v>
      </c>
      <c r="D37" s="54" t="s">
        <v>27</v>
      </c>
      <c r="E37" s="55">
        <v>33000</v>
      </c>
      <c r="F37" s="55">
        <v>46741.93</v>
      </c>
      <c r="G37" s="61">
        <f t="shared" si="2"/>
        <v>1.4164221212121213</v>
      </c>
    </row>
    <row r="38" spans="1:7" s="5" customFormat="1" ht="48" customHeight="1">
      <c r="A38" s="27" t="s">
        <v>48</v>
      </c>
      <c r="B38" s="27"/>
      <c r="C38" s="27"/>
      <c r="D38" s="34" t="s">
        <v>169</v>
      </c>
      <c r="E38" s="35">
        <f>E39+E41</f>
        <v>12395</v>
      </c>
      <c r="F38" s="35">
        <f>F39+F41</f>
        <v>11891</v>
      </c>
      <c r="G38" s="60">
        <f t="shared" si="2"/>
        <v>0.9593384429205325</v>
      </c>
    </row>
    <row r="39" spans="1:7" s="5" customFormat="1" ht="31.5" customHeight="1">
      <c r="A39" s="27"/>
      <c r="B39" s="27" t="s">
        <v>50</v>
      </c>
      <c r="C39" s="27"/>
      <c r="D39" s="34" t="s">
        <v>134</v>
      </c>
      <c r="E39" s="35">
        <f>E40</f>
        <v>1009</v>
      </c>
      <c r="F39" s="35">
        <f>F40</f>
        <v>505</v>
      </c>
      <c r="G39" s="60">
        <f t="shared" si="2"/>
        <v>0.5004955401387512</v>
      </c>
    </row>
    <row r="40" spans="1:7" s="5" customFormat="1" ht="59.25" customHeight="1">
      <c r="A40" s="27"/>
      <c r="B40" s="27"/>
      <c r="C40" s="27" t="s">
        <v>22</v>
      </c>
      <c r="D40" s="36" t="s">
        <v>23</v>
      </c>
      <c r="E40" s="35">
        <v>1009</v>
      </c>
      <c r="F40" s="35">
        <v>505</v>
      </c>
      <c r="G40" s="60">
        <f t="shared" si="2"/>
        <v>0.5004955401387512</v>
      </c>
    </row>
    <row r="41" spans="1:7" s="5" customFormat="1" ht="16.5" customHeight="1">
      <c r="A41" s="27"/>
      <c r="B41" s="27" t="s">
        <v>157</v>
      </c>
      <c r="C41" s="27"/>
      <c r="D41" s="97" t="s">
        <v>167</v>
      </c>
      <c r="E41" s="35">
        <f>E42</f>
        <v>11386</v>
      </c>
      <c r="F41" s="35">
        <f>F42</f>
        <v>11386</v>
      </c>
      <c r="G41" s="60">
        <f>F41/E41</f>
        <v>1</v>
      </c>
    </row>
    <row r="42" spans="1:7" s="5" customFormat="1" ht="60" customHeight="1">
      <c r="A42" s="27"/>
      <c r="B42" s="27"/>
      <c r="C42" s="27" t="s">
        <v>22</v>
      </c>
      <c r="D42" s="54" t="s">
        <v>23</v>
      </c>
      <c r="E42" s="35">
        <v>11386</v>
      </c>
      <c r="F42" s="35">
        <v>11386</v>
      </c>
      <c r="G42" s="60">
        <f>F42/E42</f>
        <v>1</v>
      </c>
    </row>
    <row r="43" spans="1:7" s="5" customFormat="1" ht="75" customHeight="1">
      <c r="A43" s="27" t="s">
        <v>51</v>
      </c>
      <c r="B43" s="27"/>
      <c r="C43" s="27"/>
      <c r="D43" s="34" t="s">
        <v>125</v>
      </c>
      <c r="E43" s="35">
        <f>E44+E46+E55+E64+E67+E69</f>
        <v>2465197</v>
      </c>
      <c r="F43" s="35">
        <f>F44+F46+F55+F64+F67+F69</f>
        <v>1328989.6800000002</v>
      </c>
      <c r="G43" s="60">
        <f>F43/E43</f>
        <v>0.5391008020859996</v>
      </c>
    </row>
    <row r="44" spans="1:7" s="5" customFormat="1" ht="30.75" customHeight="1">
      <c r="A44" s="27"/>
      <c r="B44" s="27" t="s">
        <v>53</v>
      </c>
      <c r="C44" s="27"/>
      <c r="D44" s="34" t="s">
        <v>135</v>
      </c>
      <c r="E44" s="35">
        <f>E45</f>
        <v>1000</v>
      </c>
      <c r="F44" s="35">
        <f>F45</f>
        <v>0</v>
      </c>
      <c r="G44" s="60">
        <f aca="true" t="shared" si="3" ref="G44:G50">F44/E44</f>
        <v>0</v>
      </c>
    </row>
    <row r="45" spans="1:7" s="5" customFormat="1" ht="30.75" customHeight="1">
      <c r="A45" s="27"/>
      <c r="B45" s="27"/>
      <c r="C45" s="27" t="s">
        <v>54</v>
      </c>
      <c r="D45" s="36" t="s">
        <v>55</v>
      </c>
      <c r="E45" s="35">
        <v>1000</v>
      </c>
      <c r="F45" s="35">
        <v>0</v>
      </c>
      <c r="G45" s="60">
        <f t="shared" si="3"/>
        <v>0</v>
      </c>
    </row>
    <row r="46" spans="1:7" s="5" customFormat="1" ht="63" customHeight="1">
      <c r="A46" s="27"/>
      <c r="B46" s="27" t="s">
        <v>56</v>
      </c>
      <c r="C46" s="27"/>
      <c r="D46" s="34" t="s">
        <v>136</v>
      </c>
      <c r="E46" s="35">
        <f>SUM(E47:E54)</f>
        <v>599965</v>
      </c>
      <c r="F46" s="35">
        <f>SUM(F47:F54)</f>
        <v>334429.60000000003</v>
      </c>
      <c r="G46" s="60">
        <f t="shared" si="3"/>
        <v>0.5574151825523156</v>
      </c>
    </row>
    <row r="47" spans="1:7" s="5" customFormat="1" ht="16.5" customHeight="1">
      <c r="A47" s="27"/>
      <c r="B47" s="27"/>
      <c r="C47" s="27" t="s">
        <v>57</v>
      </c>
      <c r="D47" s="94" t="s">
        <v>58</v>
      </c>
      <c r="E47" s="35">
        <v>520000</v>
      </c>
      <c r="F47" s="35">
        <v>295460.4</v>
      </c>
      <c r="G47" s="60">
        <f t="shared" si="3"/>
        <v>0.568193076923077</v>
      </c>
    </row>
    <row r="48" spans="1:7" s="5" customFormat="1" ht="16.5" customHeight="1">
      <c r="A48" s="27"/>
      <c r="B48" s="27"/>
      <c r="C48" s="27" t="s">
        <v>59</v>
      </c>
      <c r="D48" s="94" t="s">
        <v>60</v>
      </c>
      <c r="E48" s="35">
        <v>18000</v>
      </c>
      <c r="F48" s="35">
        <v>11001</v>
      </c>
      <c r="G48" s="60">
        <f t="shared" si="3"/>
        <v>0.6111666666666666</v>
      </c>
    </row>
    <row r="49" spans="1:7" s="5" customFormat="1" ht="16.5" customHeight="1">
      <c r="A49" s="27"/>
      <c r="B49" s="27"/>
      <c r="C49" s="27" t="s">
        <v>61</v>
      </c>
      <c r="D49" s="94" t="s">
        <v>62</v>
      </c>
      <c r="E49" s="35">
        <v>42000</v>
      </c>
      <c r="F49" s="35">
        <v>22417</v>
      </c>
      <c r="G49" s="60">
        <f t="shared" si="3"/>
        <v>0.5337380952380952</v>
      </c>
    </row>
    <row r="50" spans="1:7" s="5" customFormat="1" ht="16.5" customHeight="1">
      <c r="A50" s="27"/>
      <c r="B50" s="27"/>
      <c r="C50" s="27" t="s">
        <v>63</v>
      </c>
      <c r="D50" s="94" t="s">
        <v>64</v>
      </c>
      <c r="E50" s="35">
        <v>17000</v>
      </c>
      <c r="F50" s="35">
        <v>2600</v>
      </c>
      <c r="G50" s="60">
        <f t="shared" si="3"/>
        <v>0.15294117647058825</v>
      </c>
    </row>
    <row r="51" spans="1:7" s="5" customFormat="1" ht="16.5" customHeight="1">
      <c r="A51" s="27"/>
      <c r="B51" s="27"/>
      <c r="C51" s="27" t="s">
        <v>69</v>
      </c>
      <c r="D51" s="98" t="s">
        <v>70</v>
      </c>
      <c r="E51" s="35">
        <v>542</v>
      </c>
      <c r="F51" s="35">
        <v>542</v>
      </c>
      <c r="G51" s="60">
        <v>0</v>
      </c>
    </row>
    <row r="52" spans="1:7" s="5" customFormat="1" ht="16.5" customHeight="1">
      <c r="A52" s="27"/>
      <c r="B52" s="27"/>
      <c r="C52" s="27" t="s">
        <v>14</v>
      </c>
      <c r="D52" s="94" t="s">
        <v>15</v>
      </c>
      <c r="E52" s="35">
        <v>88</v>
      </c>
      <c r="F52" s="35">
        <v>96.8</v>
      </c>
      <c r="G52" s="60">
        <v>0</v>
      </c>
    </row>
    <row r="53" spans="1:7" s="5" customFormat="1" ht="29.25" customHeight="1">
      <c r="A53" s="27"/>
      <c r="B53" s="27"/>
      <c r="C53" s="27" t="s">
        <v>35</v>
      </c>
      <c r="D53" s="36" t="s">
        <v>36</v>
      </c>
      <c r="E53" s="35">
        <v>1900</v>
      </c>
      <c r="F53" s="35">
        <v>1877.4</v>
      </c>
      <c r="G53" s="60">
        <f>F53/E53</f>
        <v>0.9881052631578948</v>
      </c>
    </row>
    <row r="54" spans="1:7" s="5" customFormat="1" ht="45.75" customHeight="1">
      <c r="A54" s="27"/>
      <c r="B54" s="27"/>
      <c r="C54" s="27" t="s">
        <v>65</v>
      </c>
      <c r="D54" s="36" t="s">
        <v>120</v>
      </c>
      <c r="E54" s="35">
        <v>435</v>
      </c>
      <c r="F54" s="35">
        <v>435</v>
      </c>
      <c r="G54" s="60">
        <v>0</v>
      </c>
    </row>
    <row r="55" spans="1:7" s="5" customFormat="1" ht="61.5" customHeight="1">
      <c r="A55" s="27"/>
      <c r="B55" s="27" t="s">
        <v>66</v>
      </c>
      <c r="C55" s="27"/>
      <c r="D55" s="34" t="s">
        <v>137</v>
      </c>
      <c r="E55" s="35">
        <f>SUM(E56:E63)</f>
        <v>912000</v>
      </c>
      <c r="F55" s="35">
        <f>SUM(F56:F63)</f>
        <v>581597.3699999999</v>
      </c>
      <c r="G55" s="60">
        <f aca="true" t="shared" si="4" ref="G55:G68">F55/E55</f>
        <v>0.6377164144736841</v>
      </c>
    </row>
    <row r="56" spans="1:7" s="5" customFormat="1" ht="16.5" customHeight="1">
      <c r="A56" s="27"/>
      <c r="B56" s="27"/>
      <c r="C56" s="27" t="s">
        <v>57</v>
      </c>
      <c r="D56" s="94" t="s">
        <v>58</v>
      </c>
      <c r="E56" s="35">
        <v>370000</v>
      </c>
      <c r="F56" s="35">
        <v>238775.26</v>
      </c>
      <c r="G56" s="60">
        <f t="shared" si="4"/>
        <v>0.6453385405405405</v>
      </c>
    </row>
    <row r="57" spans="1:7" s="5" customFormat="1" ht="16.5" customHeight="1">
      <c r="A57" s="27"/>
      <c r="B57" s="27"/>
      <c r="C57" s="27" t="s">
        <v>59</v>
      </c>
      <c r="D57" s="94" t="s">
        <v>60</v>
      </c>
      <c r="E57" s="35">
        <v>450000</v>
      </c>
      <c r="F57" s="35">
        <v>283292.41</v>
      </c>
      <c r="G57" s="60">
        <f t="shared" si="4"/>
        <v>0.6295386888888889</v>
      </c>
    </row>
    <row r="58" spans="1:7" s="5" customFormat="1" ht="16.5" customHeight="1">
      <c r="A58" s="27"/>
      <c r="B58" s="27"/>
      <c r="C58" s="27" t="s">
        <v>61</v>
      </c>
      <c r="D58" s="94" t="s">
        <v>62</v>
      </c>
      <c r="E58" s="35">
        <v>13000</v>
      </c>
      <c r="F58" s="35">
        <v>7946</v>
      </c>
      <c r="G58" s="60">
        <f t="shared" si="4"/>
        <v>0.6112307692307692</v>
      </c>
    </row>
    <row r="59" spans="1:7" s="5" customFormat="1" ht="16.5" customHeight="1">
      <c r="A59" s="27"/>
      <c r="B59" s="27"/>
      <c r="C59" s="27" t="s">
        <v>63</v>
      </c>
      <c r="D59" s="94" t="s">
        <v>64</v>
      </c>
      <c r="E59" s="35">
        <v>42000</v>
      </c>
      <c r="F59" s="35">
        <v>30782.1</v>
      </c>
      <c r="G59" s="60">
        <f t="shared" si="4"/>
        <v>0.7329071428571429</v>
      </c>
    </row>
    <row r="60" spans="1:7" s="5" customFormat="1" ht="16.5" customHeight="1">
      <c r="A60" s="27"/>
      <c r="B60" s="27"/>
      <c r="C60" s="27" t="s">
        <v>67</v>
      </c>
      <c r="D60" s="94" t="s">
        <v>68</v>
      </c>
      <c r="E60" s="35">
        <v>2000</v>
      </c>
      <c r="F60" s="35">
        <v>348</v>
      </c>
      <c r="G60" s="60">
        <f t="shared" si="4"/>
        <v>0.174</v>
      </c>
    </row>
    <row r="61" spans="1:7" s="5" customFormat="1" ht="16.5" customHeight="1">
      <c r="A61" s="27"/>
      <c r="B61" s="27"/>
      <c r="C61" s="27" t="s">
        <v>69</v>
      </c>
      <c r="D61" s="94" t="s">
        <v>70</v>
      </c>
      <c r="E61" s="35">
        <v>30000</v>
      </c>
      <c r="F61" s="35">
        <v>16209</v>
      </c>
      <c r="G61" s="60">
        <f t="shared" si="4"/>
        <v>0.5403</v>
      </c>
    </row>
    <row r="62" spans="1:7" s="5" customFormat="1" ht="16.5" customHeight="1">
      <c r="A62" s="27"/>
      <c r="B62" s="27"/>
      <c r="C62" s="27" t="s">
        <v>14</v>
      </c>
      <c r="D62" s="94" t="s">
        <v>15</v>
      </c>
      <c r="E62" s="35">
        <v>3000</v>
      </c>
      <c r="F62" s="35">
        <v>2447</v>
      </c>
      <c r="G62" s="60">
        <f t="shared" si="4"/>
        <v>0.8156666666666667</v>
      </c>
    </row>
    <row r="63" spans="1:7" s="5" customFormat="1" ht="30" customHeight="1">
      <c r="A63" s="27"/>
      <c r="B63" s="27"/>
      <c r="C63" s="27" t="s">
        <v>35</v>
      </c>
      <c r="D63" s="36" t="s">
        <v>36</v>
      </c>
      <c r="E63" s="35">
        <v>2000</v>
      </c>
      <c r="F63" s="35">
        <v>1797.6</v>
      </c>
      <c r="G63" s="60">
        <f t="shared" si="4"/>
        <v>0.8987999999999999</v>
      </c>
    </row>
    <row r="64" spans="1:7" s="5" customFormat="1" ht="31.5" customHeight="1">
      <c r="A64" s="27"/>
      <c r="B64" s="27" t="s">
        <v>71</v>
      </c>
      <c r="C64" s="27"/>
      <c r="D64" s="34" t="s">
        <v>138</v>
      </c>
      <c r="E64" s="35">
        <f>E65+E66</f>
        <v>69000</v>
      </c>
      <c r="F64" s="35">
        <f>F65+F66</f>
        <v>49272.619999999995</v>
      </c>
      <c r="G64" s="60">
        <f t="shared" si="4"/>
        <v>0.7140959420289854</v>
      </c>
    </row>
    <row r="65" spans="1:7" s="5" customFormat="1" ht="16.5" customHeight="1">
      <c r="A65" s="27"/>
      <c r="B65" s="27"/>
      <c r="C65" s="27" t="s">
        <v>72</v>
      </c>
      <c r="D65" s="94" t="s">
        <v>73</v>
      </c>
      <c r="E65" s="35">
        <v>20000</v>
      </c>
      <c r="F65" s="35">
        <v>11781.53</v>
      </c>
      <c r="G65" s="60">
        <f t="shared" si="4"/>
        <v>0.5890765</v>
      </c>
    </row>
    <row r="66" spans="1:7" s="5" customFormat="1" ht="30.75" customHeight="1">
      <c r="A66" s="27"/>
      <c r="B66" s="27"/>
      <c r="C66" s="27" t="s">
        <v>97</v>
      </c>
      <c r="D66" s="82" t="s">
        <v>166</v>
      </c>
      <c r="E66" s="35">
        <v>49000</v>
      </c>
      <c r="F66" s="35">
        <v>37491.09</v>
      </c>
      <c r="G66" s="60">
        <f>F66/E66</f>
        <v>0.7651242857142856</v>
      </c>
    </row>
    <row r="67" spans="1:7" s="5" customFormat="1" ht="16.5" customHeight="1">
      <c r="A67" s="27"/>
      <c r="B67" s="27" t="s">
        <v>74</v>
      </c>
      <c r="C67" s="27"/>
      <c r="D67" s="93" t="s">
        <v>139</v>
      </c>
      <c r="E67" s="35">
        <f>E68</f>
        <v>6000</v>
      </c>
      <c r="F67" s="35">
        <f>SUM(F68:F68)</f>
        <v>6858.56</v>
      </c>
      <c r="G67" s="60">
        <f t="shared" si="4"/>
        <v>1.1430933333333333</v>
      </c>
    </row>
    <row r="68" spans="1:7" s="5" customFormat="1" ht="16.5" customHeight="1">
      <c r="A68" s="27"/>
      <c r="B68" s="27"/>
      <c r="C68" s="27" t="s">
        <v>75</v>
      </c>
      <c r="D68" s="94" t="s">
        <v>76</v>
      </c>
      <c r="E68" s="35">
        <v>6000</v>
      </c>
      <c r="F68" s="35">
        <v>6858.56</v>
      </c>
      <c r="G68" s="60">
        <f t="shared" si="4"/>
        <v>1.1430933333333333</v>
      </c>
    </row>
    <row r="69" spans="1:7" s="5" customFormat="1" ht="30.75" customHeight="1">
      <c r="A69" s="27"/>
      <c r="B69" s="27" t="s">
        <v>77</v>
      </c>
      <c r="C69" s="27"/>
      <c r="D69" s="34" t="s">
        <v>140</v>
      </c>
      <c r="E69" s="35">
        <f>SUM(E70:E71)</f>
        <v>877232</v>
      </c>
      <c r="F69" s="35">
        <f>SUM(F70:F71)</f>
        <v>356831.53</v>
      </c>
      <c r="G69" s="60">
        <f aca="true" t="shared" si="5" ref="G69:G76">F69/E69</f>
        <v>0.4067698510770241</v>
      </c>
    </row>
    <row r="70" spans="1:7" s="5" customFormat="1" ht="16.5" customHeight="1">
      <c r="A70" s="27"/>
      <c r="B70" s="27"/>
      <c r="C70" s="27" t="s">
        <v>78</v>
      </c>
      <c r="D70" s="94" t="s">
        <v>79</v>
      </c>
      <c r="E70" s="35">
        <v>873432</v>
      </c>
      <c r="F70" s="35">
        <v>352408</v>
      </c>
      <c r="G70" s="60">
        <f t="shared" si="5"/>
        <v>0.4034750272488299</v>
      </c>
    </row>
    <row r="71" spans="1:7" s="5" customFormat="1" ht="16.5" customHeight="1">
      <c r="A71" s="53"/>
      <c r="B71" s="53"/>
      <c r="C71" s="53" t="s">
        <v>80</v>
      </c>
      <c r="D71" s="95" t="s">
        <v>81</v>
      </c>
      <c r="E71" s="55">
        <v>3800</v>
      </c>
      <c r="F71" s="55">
        <v>4423.53</v>
      </c>
      <c r="G71" s="61">
        <f t="shared" si="5"/>
        <v>1.164086842105263</v>
      </c>
    </row>
    <row r="72" spans="1:7" s="5" customFormat="1" ht="16.5" customHeight="1">
      <c r="A72" s="27" t="s">
        <v>82</v>
      </c>
      <c r="B72" s="27"/>
      <c r="C72" s="27"/>
      <c r="D72" s="93" t="s">
        <v>126</v>
      </c>
      <c r="E72" s="35">
        <f>E73+E75+E77+E79</f>
        <v>10593298</v>
      </c>
      <c r="F72" s="35">
        <f>F73+F75+F77+F79</f>
        <v>6034116.81</v>
      </c>
      <c r="G72" s="60">
        <f t="shared" si="5"/>
        <v>0.5696164508918752</v>
      </c>
    </row>
    <row r="73" spans="1:7" s="5" customFormat="1" ht="32.25" customHeight="1">
      <c r="A73" s="27"/>
      <c r="B73" s="27" t="s">
        <v>84</v>
      </c>
      <c r="C73" s="27"/>
      <c r="D73" s="34" t="s">
        <v>141</v>
      </c>
      <c r="E73" s="35">
        <f>E74</f>
        <v>6365266</v>
      </c>
      <c r="F73" s="35">
        <f>F74</f>
        <v>3917088</v>
      </c>
      <c r="G73" s="60">
        <f t="shared" si="5"/>
        <v>0.6153848087416928</v>
      </c>
    </row>
    <row r="74" spans="1:7" s="5" customFormat="1" ht="16.5" customHeight="1">
      <c r="A74" s="27"/>
      <c r="B74" s="27"/>
      <c r="C74" s="27" t="s">
        <v>85</v>
      </c>
      <c r="D74" s="94" t="s">
        <v>86</v>
      </c>
      <c r="E74" s="35">
        <v>6365266</v>
      </c>
      <c r="F74" s="35">
        <v>3917088</v>
      </c>
      <c r="G74" s="60">
        <f t="shared" si="5"/>
        <v>0.6153848087416928</v>
      </c>
    </row>
    <row r="75" spans="1:7" s="5" customFormat="1" ht="31.5" customHeight="1">
      <c r="A75" s="27"/>
      <c r="B75" s="27" t="s">
        <v>87</v>
      </c>
      <c r="C75" s="27"/>
      <c r="D75" s="34" t="s">
        <v>142</v>
      </c>
      <c r="E75" s="35">
        <f>E76</f>
        <v>3921115</v>
      </c>
      <c r="F75" s="35">
        <f>F76</f>
        <v>1960560</v>
      </c>
      <c r="G75" s="60">
        <f t="shared" si="5"/>
        <v>0.5000006375737513</v>
      </c>
    </row>
    <row r="76" spans="1:7" s="5" customFormat="1" ht="16.5" customHeight="1">
      <c r="A76" s="27"/>
      <c r="B76" s="27"/>
      <c r="C76" s="27" t="s">
        <v>85</v>
      </c>
      <c r="D76" s="94" t="s">
        <v>86</v>
      </c>
      <c r="E76" s="35">
        <v>3921115</v>
      </c>
      <c r="F76" s="35">
        <v>1960560</v>
      </c>
      <c r="G76" s="60">
        <f t="shared" si="5"/>
        <v>0.5000006375737513</v>
      </c>
    </row>
    <row r="77" spans="1:7" s="5" customFormat="1" ht="15.75" customHeight="1">
      <c r="A77" s="27"/>
      <c r="B77" s="27" t="s">
        <v>88</v>
      </c>
      <c r="C77" s="27"/>
      <c r="D77" s="99" t="s">
        <v>143</v>
      </c>
      <c r="E77" s="35">
        <f>E78</f>
        <v>2000</v>
      </c>
      <c r="F77" s="35">
        <f>F78</f>
        <v>4008.81</v>
      </c>
      <c r="G77" s="60">
        <f aca="true" t="shared" si="6" ref="G77:G93">F77/E77</f>
        <v>2.0044049999999998</v>
      </c>
    </row>
    <row r="78" spans="1:7" s="5" customFormat="1" ht="16.5" customHeight="1">
      <c r="A78" s="27"/>
      <c r="B78" s="27"/>
      <c r="C78" s="27" t="s">
        <v>37</v>
      </c>
      <c r="D78" s="100" t="s">
        <v>38</v>
      </c>
      <c r="E78" s="35">
        <v>2000</v>
      </c>
      <c r="F78" s="35">
        <v>4008.81</v>
      </c>
      <c r="G78" s="60">
        <f t="shared" si="6"/>
        <v>2.0044049999999998</v>
      </c>
    </row>
    <row r="79" spans="1:7" s="5" customFormat="1" ht="31.5" customHeight="1">
      <c r="A79" s="27"/>
      <c r="B79" s="27" t="s">
        <v>89</v>
      </c>
      <c r="C79" s="27"/>
      <c r="D79" s="34" t="s">
        <v>144</v>
      </c>
      <c r="E79" s="39">
        <f>E80</f>
        <v>304917</v>
      </c>
      <c r="F79" s="35">
        <f>F80</f>
        <v>152460</v>
      </c>
      <c r="G79" s="62">
        <f t="shared" si="6"/>
        <v>0.500004919371501</v>
      </c>
    </row>
    <row r="80" spans="1:7" s="5" customFormat="1" ht="16.5" customHeight="1">
      <c r="A80" s="53"/>
      <c r="B80" s="53"/>
      <c r="C80" s="53" t="s">
        <v>85</v>
      </c>
      <c r="D80" s="95" t="s">
        <v>86</v>
      </c>
      <c r="E80" s="55">
        <v>304917</v>
      </c>
      <c r="F80" s="55">
        <v>152460</v>
      </c>
      <c r="G80" s="61">
        <f t="shared" si="6"/>
        <v>0.500004919371501</v>
      </c>
    </row>
    <row r="81" spans="1:7" s="5" customFormat="1" ht="16.5" customHeight="1">
      <c r="A81" s="27" t="s">
        <v>90</v>
      </c>
      <c r="B81" s="27"/>
      <c r="C81" s="27"/>
      <c r="D81" s="93" t="s">
        <v>127</v>
      </c>
      <c r="E81" s="35">
        <f>E82+E86+E89</f>
        <v>52392.16</v>
      </c>
      <c r="F81" s="40">
        <f>F82+F86+F89</f>
        <v>24970.48</v>
      </c>
      <c r="G81" s="60">
        <f t="shared" si="6"/>
        <v>0.4766071870295097</v>
      </c>
    </row>
    <row r="82" spans="1:7" s="5" customFormat="1" ht="16.5" customHeight="1">
      <c r="A82" s="27"/>
      <c r="B82" s="27" t="s">
        <v>92</v>
      </c>
      <c r="C82" s="27"/>
      <c r="D82" s="93" t="s">
        <v>145</v>
      </c>
      <c r="E82" s="39">
        <f>E83+E84+E85</f>
        <v>2516.16</v>
      </c>
      <c r="F82" s="35">
        <f>F83+F84+F85</f>
        <v>2843.86</v>
      </c>
      <c r="G82" s="60">
        <f t="shared" si="6"/>
        <v>1.1302381406587818</v>
      </c>
    </row>
    <row r="83" spans="1:7" s="5" customFormat="1" ht="16.5" customHeight="1">
      <c r="A83" s="27"/>
      <c r="B83" s="27"/>
      <c r="C83" s="27" t="s">
        <v>37</v>
      </c>
      <c r="D83" s="94" t="s">
        <v>38</v>
      </c>
      <c r="E83" s="35">
        <v>276</v>
      </c>
      <c r="F83" s="35">
        <v>481.2</v>
      </c>
      <c r="G83" s="60">
        <f t="shared" si="6"/>
        <v>1.7434782608695651</v>
      </c>
    </row>
    <row r="84" spans="1:7" s="5" customFormat="1" ht="30.75" customHeight="1">
      <c r="A84" s="27"/>
      <c r="B84" s="27"/>
      <c r="C84" s="27" t="s">
        <v>16</v>
      </c>
      <c r="D84" s="82" t="s">
        <v>17</v>
      </c>
      <c r="E84" s="35">
        <v>1000</v>
      </c>
      <c r="F84" s="35">
        <v>1000</v>
      </c>
      <c r="G84" s="60">
        <f>F84/E84</f>
        <v>1</v>
      </c>
    </row>
    <row r="85" spans="1:7" s="5" customFormat="1" ht="16.5" customHeight="1">
      <c r="A85" s="27"/>
      <c r="B85" s="27"/>
      <c r="C85" s="27" t="s">
        <v>26</v>
      </c>
      <c r="D85" s="98" t="s">
        <v>27</v>
      </c>
      <c r="E85" s="35">
        <v>1240.16</v>
      </c>
      <c r="F85" s="35">
        <v>1362.66</v>
      </c>
      <c r="G85" s="60">
        <f>F85/E85</f>
        <v>1.0987775770868276</v>
      </c>
    </row>
    <row r="86" spans="1:7" s="5" customFormat="1" ht="16.5" customHeight="1">
      <c r="A86" s="27"/>
      <c r="B86" s="27" t="s">
        <v>95</v>
      </c>
      <c r="C86" s="27"/>
      <c r="D86" s="93" t="s">
        <v>146</v>
      </c>
      <c r="E86" s="35">
        <f>E87+E88</f>
        <v>847</v>
      </c>
      <c r="F86" s="35">
        <f>F87+F88</f>
        <v>1116.62</v>
      </c>
      <c r="G86" s="60">
        <f t="shared" si="6"/>
        <v>1.318323494687131</v>
      </c>
    </row>
    <row r="87" spans="1:7" s="5" customFormat="1" ht="74.25" customHeight="1">
      <c r="A87" s="27"/>
      <c r="B87" s="27"/>
      <c r="C87" s="27" t="s">
        <v>20</v>
      </c>
      <c r="D87" s="82" t="s">
        <v>162</v>
      </c>
      <c r="E87" s="35">
        <v>450</v>
      </c>
      <c r="F87" s="35">
        <v>450</v>
      </c>
      <c r="G87" s="60">
        <f>F87/E87</f>
        <v>1</v>
      </c>
    </row>
    <row r="88" spans="1:7" s="5" customFormat="1" ht="16.5" customHeight="1">
      <c r="A88" s="27"/>
      <c r="B88" s="27"/>
      <c r="C88" s="27" t="s">
        <v>37</v>
      </c>
      <c r="D88" s="94" t="s">
        <v>38</v>
      </c>
      <c r="E88" s="35">
        <v>397</v>
      </c>
      <c r="F88" s="35">
        <v>666.62</v>
      </c>
      <c r="G88" s="60">
        <f t="shared" si="6"/>
        <v>1.6791435768261964</v>
      </c>
    </row>
    <row r="89" spans="1:7" s="5" customFormat="1" ht="16.5" customHeight="1">
      <c r="A89" s="27"/>
      <c r="B89" s="27" t="s">
        <v>96</v>
      </c>
      <c r="C89" s="27"/>
      <c r="D89" s="93" t="s">
        <v>131</v>
      </c>
      <c r="E89" s="35">
        <f>E90</f>
        <v>49029</v>
      </c>
      <c r="F89" s="35">
        <f>F90</f>
        <v>21010</v>
      </c>
      <c r="G89" s="62">
        <f t="shared" si="6"/>
        <v>0.42852189520487877</v>
      </c>
    </row>
    <row r="90" spans="1:7" s="5" customFormat="1" ht="31.5" customHeight="1">
      <c r="A90" s="53"/>
      <c r="B90" s="53"/>
      <c r="C90" s="53" t="s">
        <v>93</v>
      </c>
      <c r="D90" s="54" t="s">
        <v>94</v>
      </c>
      <c r="E90" s="55">
        <v>49029</v>
      </c>
      <c r="F90" s="55">
        <v>21010</v>
      </c>
      <c r="G90" s="61">
        <f t="shared" si="6"/>
        <v>0.42852189520487877</v>
      </c>
    </row>
    <row r="91" spans="1:7" s="5" customFormat="1" ht="16.5" customHeight="1">
      <c r="A91" s="27" t="s">
        <v>98</v>
      </c>
      <c r="B91" s="27"/>
      <c r="C91" s="27"/>
      <c r="D91" s="34" t="s">
        <v>128</v>
      </c>
      <c r="E91" s="35">
        <f>E92+E95+E97+E100+E102+E104</f>
        <v>3730828.27</v>
      </c>
      <c r="F91" s="35">
        <f>F92+F95+F97+F100+F102+F104</f>
        <v>1888356.4500000002</v>
      </c>
      <c r="G91" s="60">
        <f t="shared" si="6"/>
        <v>0.5061493891810785</v>
      </c>
    </row>
    <row r="92" spans="1:7" s="5" customFormat="1" ht="46.5" customHeight="1">
      <c r="A92" s="27"/>
      <c r="B92" s="27" t="s">
        <v>100</v>
      </c>
      <c r="C92" s="27"/>
      <c r="D92" s="34" t="s">
        <v>147</v>
      </c>
      <c r="E92" s="35">
        <f>E93+E94</f>
        <v>3047702.42</v>
      </c>
      <c r="F92" s="35">
        <f>F93+F94</f>
        <v>1446561.03</v>
      </c>
      <c r="G92" s="60">
        <f t="shared" si="6"/>
        <v>0.474639853453934</v>
      </c>
    </row>
    <row r="93" spans="1:7" s="5" customFormat="1" ht="60" customHeight="1">
      <c r="A93" s="27"/>
      <c r="B93" s="45"/>
      <c r="C93" s="27" t="s">
        <v>22</v>
      </c>
      <c r="D93" s="36" t="s">
        <v>23</v>
      </c>
      <c r="E93" s="35">
        <v>3041753</v>
      </c>
      <c r="F93" s="35">
        <v>1440228</v>
      </c>
      <c r="G93" s="60">
        <f t="shared" si="6"/>
        <v>0.4734861772142577</v>
      </c>
    </row>
    <row r="94" spans="1:7" s="5" customFormat="1" ht="44.25" customHeight="1">
      <c r="A94" s="27"/>
      <c r="B94" s="45"/>
      <c r="C94" s="27" t="s">
        <v>45</v>
      </c>
      <c r="D94" s="82" t="s">
        <v>163</v>
      </c>
      <c r="E94" s="35">
        <v>5949.42</v>
      </c>
      <c r="F94" s="35">
        <v>6333.03</v>
      </c>
      <c r="G94" s="60">
        <f>F94/E94</f>
        <v>1.0644785542120072</v>
      </c>
    </row>
    <row r="95" spans="1:7" s="5" customFormat="1" ht="60.75" customHeight="1">
      <c r="A95" s="27"/>
      <c r="B95" s="45" t="s">
        <v>101</v>
      </c>
      <c r="C95" s="27"/>
      <c r="D95" s="78" t="s">
        <v>148</v>
      </c>
      <c r="E95" s="35">
        <f>E96</f>
        <v>11523</v>
      </c>
      <c r="F95" s="35">
        <f>F96</f>
        <v>5922</v>
      </c>
      <c r="G95" s="60">
        <f aca="true" t="shared" si="7" ref="G95:G111">F95/E95</f>
        <v>0.5139286644103098</v>
      </c>
    </row>
    <row r="96" spans="1:7" ht="60" customHeight="1">
      <c r="A96" s="27"/>
      <c r="B96" s="27"/>
      <c r="C96" s="27" t="s">
        <v>22</v>
      </c>
      <c r="D96" s="36" t="s">
        <v>23</v>
      </c>
      <c r="E96" s="35">
        <v>11523</v>
      </c>
      <c r="F96" s="35">
        <v>5922</v>
      </c>
      <c r="G96" s="60">
        <f t="shared" si="7"/>
        <v>0.5139286644103098</v>
      </c>
    </row>
    <row r="97" spans="1:7" ht="31.5" customHeight="1">
      <c r="A97" s="27"/>
      <c r="B97" s="27" t="s">
        <v>102</v>
      </c>
      <c r="C97" s="27"/>
      <c r="D97" s="34" t="s">
        <v>149</v>
      </c>
      <c r="E97" s="35">
        <f>E98+E99</f>
        <v>198794</v>
      </c>
      <c r="F97" s="35">
        <f>F98+F99</f>
        <v>149978</v>
      </c>
      <c r="G97" s="60">
        <f t="shared" si="7"/>
        <v>0.7544392687908086</v>
      </c>
    </row>
    <row r="98" spans="1:7" s="5" customFormat="1" ht="59.25" customHeight="1">
      <c r="A98" s="27"/>
      <c r="B98" s="27"/>
      <c r="C98" s="27" t="s">
        <v>22</v>
      </c>
      <c r="D98" s="36" t="s">
        <v>23</v>
      </c>
      <c r="E98" s="35">
        <v>85248</v>
      </c>
      <c r="F98" s="35">
        <v>61229</v>
      </c>
      <c r="G98" s="60">
        <f t="shared" si="7"/>
        <v>0.7182455893393394</v>
      </c>
    </row>
    <row r="99" spans="1:7" s="5" customFormat="1" ht="31.5" customHeight="1">
      <c r="A99" s="27"/>
      <c r="B99" s="27"/>
      <c r="C99" s="27" t="s">
        <v>93</v>
      </c>
      <c r="D99" s="36" t="s">
        <v>94</v>
      </c>
      <c r="E99" s="35">
        <v>113546</v>
      </c>
      <c r="F99" s="35">
        <v>88749</v>
      </c>
      <c r="G99" s="60">
        <f t="shared" si="7"/>
        <v>0.7816127384496151</v>
      </c>
    </row>
    <row r="100" spans="1:7" s="5" customFormat="1" ht="16.5" customHeight="1">
      <c r="A100" s="27"/>
      <c r="B100" s="27" t="s">
        <v>103</v>
      </c>
      <c r="C100" s="27"/>
      <c r="D100" s="93" t="s">
        <v>150</v>
      </c>
      <c r="E100" s="35">
        <f>E101</f>
        <v>99273</v>
      </c>
      <c r="F100" s="35">
        <f>F101</f>
        <v>54107</v>
      </c>
      <c r="G100" s="60">
        <f t="shared" si="7"/>
        <v>0.5450323854421646</v>
      </c>
    </row>
    <row r="101" spans="1:7" s="5" customFormat="1" ht="33" customHeight="1">
      <c r="A101" s="27"/>
      <c r="B101" s="27"/>
      <c r="C101" s="27" t="s">
        <v>93</v>
      </c>
      <c r="D101" s="36" t="s">
        <v>94</v>
      </c>
      <c r="E101" s="39">
        <v>99273</v>
      </c>
      <c r="F101" s="35">
        <v>54107</v>
      </c>
      <c r="G101" s="62">
        <f t="shared" si="7"/>
        <v>0.5450323854421646</v>
      </c>
    </row>
    <row r="102" spans="1:7" s="5" customFormat="1" ht="32.25" customHeight="1">
      <c r="A102" s="27"/>
      <c r="B102" s="27" t="s">
        <v>104</v>
      </c>
      <c r="C102" s="27"/>
      <c r="D102" s="34" t="s">
        <v>105</v>
      </c>
      <c r="E102" s="35">
        <f>E103</f>
        <v>3000</v>
      </c>
      <c r="F102" s="35">
        <f>F103</f>
        <v>1193.59</v>
      </c>
      <c r="G102" s="60">
        <f t="shared" si="7"/>
        <v>0.3978633333333333</v>
      </c>
    </row>
    <row r="103" spans="1:7" s="5" customFormat="1" ht="16.5" customHeight="1">
      <c r="A103" s="27"/>
      <c r="B103" s="27"/>
      <c r="C103" s="27" t="s">
        <v>33</v>
      </c>
      <c r="D103" s="94" t="s">
        <v>34</v>
      </c>
      <c r="E103" s="35">
        <v>3000</v>
      </c>
      <c r="F103" s="35">
        <v>1193.59</v>
      </c>
      <c r="G103" s="60">
        <f t="shared" si="7"/>
        <v>0.3978633333333333</v>
      </c>
    </row>
    <row r="104" spans="1:7" s="5" customFormat="1" ht="16.5" customHeight="1">
      <c r="A104" s="27"/>
      <c r="B104" s="27" t="s">
        <v>106</v>
      </c>
      <c r="C104" s="80"/>
      <c r="D104" s="101" t="s">
        <v>19</v>
      </c>
      <c r="E104" s="35">
        <f>E105+E106</f>
        <v>370535.85</v>
      </c>
      <c r="F104" s="35">
        <f>F105+F106</f>
        <v>230594.83</v>
      </c>
      <c r="G104" s="60">
        <f t="shared" si="7"/>
        <v>0.6223279879666165</v>
      </c>
    </row>
    <row r="105" spans="1:7" s="5" customFormat="1" ht="60.75" customHeight="1">
      <c r="A105" s="79"/>
      <c r="B105" s="79"/>
      <c r="C105" s="79" t="s">
        <v>118</v>
      </c>
      <c r="D105" s="82" t="s">
        <v>119</v>
      </c>
      <c r="E105" s="81">
        <v>252742.85</v>
      </c>
      <c r="F105" s="81">
        <v>176902.83</v>
      </c>
      <c r="G105" s="61">
        <f>F105/E105</f>
        <v>0.6999320851213001</v>
      </c>
    </row>
    <row r="106" spans="1:7" s="5" customFormat="1" ht="30.75" customHeight="1">
      <c r="A106" s="53"/>
      <c r="B106" s="53"/>
      <c r="C106" s="53" t="s">
        <v>93</v>
      </c>
      <c r="D106" s="54" t="s">
        <v>94</v>
      </c>
      <c r="E106" s="55">
        <v>117793</v>
      </c>
      <c r="F106" s="55">
        <v>53692</v>
      </c>
      <c r="G106" s="61">
        <f t="shared" si="7"/>
        <v>0.4558165595578685</v>
      </c>
    </row>
    <row r="107" spans="1:7" s="5" customFormat="1" ht="30.75" customHeight="1">
      <c r="A107" s="79" t="s">
        <v>158</v>
      </c>
      <c r="B107" s="79"/>
      <c r="C107" s="44"/>
      <c r="D107" s="83" t="s">
        <v>165</v>
      </c>
      <c r="E107" s="37">
        <f>E108</f>
        <v>260531.35</v>
      </c>
      <c r="F107" s="81">
        <f>F108</f>
        <v>206350.68000000002</v>
      </c>
      <c r="G107" s="62">
        <f>F107/E107</f>
        <v>0.7920378104208957</v>
      </c>
    </row>
    <row r="108" spans="1:7" s="5" customFormat="1" ht="16.5" customHeight="1">
      <c r="A108" s="79"/>
      <c r="B108" s="79" t="s">
        <v>159</v>
      </c>
      <c r="C108" s="44"/>
      <c r="D108" s="93" t="s">
        <v>131</v>
      </c>
      <c r="E108" s="37">
        <f>E109+E110</f>
        <v>260531.35</v>
      </c>
      <c r="F108" s="81">
        <f>F109+F110</f>
        <v>206350.68000000002</v>
      </c>
      <c r="G108" s="62">
        <f>F108/E108</f>
        <v>0.7920378104208957</v>
      </c>
    </row>
    <row r="109" spans="1:7" s="5" customFormat="1" ht="30.75" customHeight="1">
      <c r="A109" s="79"/>
      <c r="B109" s="79"/>
      <c r="C109" s="44" t="s">
        <v>160</v>
      </c>
      <c r="D109" s="84" t="s">
        <v>164</v>
      </c>
      <c r="E109" s="37">
        <v>232882.84</v>
      </c>
      <c r="F109" s="81">
        <v>181113.67</v>
      </c>
      <c r="G109" s="62">
        <f>F109/E109</f>
        <v>0.7777029428188011</v>
      </c>
    </row>
    <row r="110" spans="1:7" s="5" customFormat="1" ht="30.75" customHeight="1">
      <c r="A110" s="79"/>
      <c r="B110" s="79"/>
      <c r="C110" s="79" t="s">
        <v>161</v>
      </c>
      <c r="D110" s="82" t="s">
        <v>164</v>
      </c>
      <c r="E110" s="81">
        <v>27648.51</v>
      </c>
      <c r="F110" s="81">
        <v>25237.01</v>
      </c>
      <c r="G110" s="62">
        <f>F110/E110</f>
        <v>0.9127801100312458</v>
      </c>
    </row>
    <row r="111" spans="1:7" s="5" customFormat="1" ht="16.5" customHeight="1">
      <c r="A111" s="27" t="s">
        <v>107</v>
      </c>
      <c r="B111" s="80"/>
      <c r="C111" s="44"/>
      <c r="D111" s="93" t="s">
        <v>129</v>
      </c>
      <c r="E111" s="35">
        <f>E112</f>
        <v>141645</v>
      </c>
      <c r="F111" s="35">
        <f>F112</f>
        <v>107643</v>
      </c>
      <c r="G111" s="60">
        <f t="shared" si="7"/>
        <v>0.7599491686963888</v>
      </c>
    </row>
    <row r="112" spans="1:7" s="5" customFormat="1" ht="16.5" customHeight="1">
      <c r="A112" s="27"/>
      <c r="B112" s="43" t="s">
        <v>109</v>
      </c>
      <c r="C112" s="43"/>
      <c r="D112" s="93" t="s">
        <v>151</v>
      </c>
      <c r="E112" s="35">
        <f>E113</f>
        <v>141645</v>
      </c>
      <c r="F112" s="35">
        <f>F113</f>
        <v>107643</v>
      </c>
      <c r="G112" s="60">
        <f>F112/E112</f>
        <v>0.7599491686963888</v>
      </c>
    </row>
    <row r="113" spans="1:7" s="5" customFormat="1" ht="31.5" customHeight="1">
      <c r="A113" s="27"/>
      <c r="B113" s="27"/>
      <c r="C113" s="27" t="s">
        <v>93</v>
      </c>
      <c r="D113" s="36" t="s">
        <v>94</v>
      </c>
      <c r="E113" s="35">
        <v>141645</v>
      </c>
      <c r="F113" s="35">
        <v>107643</v>
      </c>
      <c r="G113" s="60">
        <f>F113/E113</f>
        <v>0.7599491686963888</v>
      </c>
    </row>
    <row r="114" spans="1:7" s="5" customFormat="1" ht="16.5" customHeight="1">
      <c r="A114" s="46"/>
      <c r="B114" s="47"/>
      <c r="C114" s="48"/>
      <c r="D114" s="41" t="s">
        <v>110</v>
      </c>
      <c r="E114" s="76">
        <f>E111+E107+E91+E81+E72+E43+E38+E32+E29+E20+E13</f>
        <v>17940123.950000003</v>
      </c>
      <c r="F114" s="75">
        <f>F111+F107+F91+F81+F72+F43+F38+F32+F29+F20+F13</f>
        <v>10258981.31</v>
      </c>
      <c r="G114" s="77">
        <f>F114/E114</f>
        <v>0.5718456203865859</v>
      </c>
    </row>
    <row r="115" spans="1:7" s="5" customFormat="1" ht="85.5" customHeight="1">
      <c r="A115" s="8"/>
      <c r="B115" s="1"/>
      <c r="C115" s="1"/>
      <c r="D115" s="9"/>
      <c r="E115"/>
      <c r="F115"/>
      <c r="G115"/>
    </row>
    <row r="116" spans="1:7" s="11" customFormat="1" ht="37.5" customHeight="1">
      <c r="A116" s="10"/>
      <c r="B116" s="1"/>
      <c r="C116" s="1"/>
      <c r="D116" s="2"/>
      <c r="E116"/>
      <c r="F116"/>
      <c r="G116"/>
    </row>
  </sheetData>
  <sheetProtection/>
  <mergeCells count="5">
    <mergeCell ref="D1:G1"/>
    <mergeCell ref="D2:G2"/>
    <mergeCell ref="D3:G3"/>
    <mergeCell ref="A5:G5"/>
    <mergeCell ref="A6:G6"/>
  </mergeCells>
  <printOptions/>
  <pageMargins left="0.35433070866141736" right="0.15748031496062992" top="0.5511811023622047" bottom="0.5905511811023623" header="0.5118110236220472" footer="0.31496062992125984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6.75390625" style="12" customWidth="1"/>
    <col min="2" max="2" width="48.125" style="12" customWidth="1"/>
    <col min="3" max="4" width="16.125" style="12" customWidth="1"/>
    <col min="5" max="5" width="12.75390625" style="12" customWidth="1"/>
    <col min="6" max="6" width="10.375" style="12" customWidth="1"/>
    <col min="7" max="7" width="11.625" style="12" customWidth="1"/>
    <col min="8" max="16384" width="9.125" style="12" customWidth="1"/>
  </cols>
  <sheetData>
    <row r="1" spans="3:5" ht="14.25" customHeight="1">
      <c r="C1" s="103"/>
      <c r="D1" s="103"/>
      <c r="E1" s="103"/>
    </row>
    <row r="2" spans="3:5" ht="14.25" customHeight="1">
      <c r="C2" s="103"/>
      <c r="D2" s="103"/>
      <c r="E2" s="103"/>
    </row>
    <row r="3" spans="3:5" ht="14.25" customHeight="1">
      <c r="C3" s="103"/>
      <c r="D3" s="103"/>
      <c r="E3" s="103"/>
    </row>
    <row r="4" spans="1:5" ht="14.25" customHeight="1">
      <c r="A4" s="107" t="s">
        <v>172</v>
      </c>
      <c r="B4" s="107"/>
      <c r="C4" s="107"/>
      <c r="D4" s="107"/>
      <c r="E4" s="107"/>
    </row>
    <row r="5" spans="1:5" ht="14.25" customHeight="1">
      <c r="A5" s="106" t="s">
        <v>173</v>
      </c>
      <c r="B5" s="106"/>
      <c r="C5" s="106"/>
      <c r="D5" s="106"/>
      <c r="E5" s="106"/>
    </row>
    <row r="6" spans="1:5" ht="14.25" customHeight="1">
      <c r="A6" s="106"/>
      <c r="B6" s="106"/>
      <c r="C6" s="106"/>
      <c r="D6" s="106"/>
      <c r="E6" s="106"/>
    </row>
    <row r="7" spans="1:2" ht="14.25" customHeight="1">
      <c r="A7" s="13"/>
      <c r="B7" s="14"/>
    </row>
    <row r="8" spans="1:5" ht="14.25" customHeight="1">
      <c r="A8" s="85"/>
      <c r="B8" s="15"/>
      <c r="C8" s="16"/>
      <c r="D8" s="16"/>
      <c r="E8" s="16"/>
    </row>
    <row r="9" spans="1:5" ht="15.75">
      <c r="A9" s="86" t="s">
        <v>111</v>
      </c>
      <c r="B9" s="17" t="s">
        <v>5</v>
      </c>
      <c r="C9" s="18" t="s">
        <v>155</v>
      </c>
      <c r="D9" s="18" t="s">
        <v>7</v>
      </c>
      <c r="E9" s="18" t="s">
        <v>8</v>
      </c>
    </row>
    <row r="10" spans="1:5" ht="15.75">
      <c r="A10" s="86"/>
      <c r="B10" s="19"/>
      <c r="C10" s="18"/>
      <c r="D10" s="18"/>
      <c r="E10" s="18" t="s">
        <v>10</v>
      </c>
    </row>
    <row r="11" spans="1:5" s="72" customFormat="1" ht="11.25">
      <c r="A11" s="87" t="s">
        <v>115</v>
      </c>
      <c r="B11" s="69">
        <v>2</v>
      </c>
      <c r="C11" s="70">
        <v>3</v>
      </c>
      <c r="D11" s="70">
        <v>4</v>
      </c>
      <c r="E11" s="71">
        <v>5</v>
      </c>
    </row>
    <row r="12" spans="1:5" ht="16.5">
      <c r="A12" s="88" t="s">
        <v>11</v>
      </c>
      <c r="B12" s="20" t="s">
        <v>12</v>
      </c>
      <c r="C12" s="63">
        <v>401597.17</v>
      </c>
      <c r="D12" s="63">
        <v>355357.47</v>
      </c>
      <c r="E12" s="91">
        <f aca="true" t="shared" si="0" ref="E12:E23">D12/C12</f>
        <v>0.8848604934143336</v>
      </c>
    </row>
    <row r="13" spans="1:5" ht="16.5">
      <c r="A13" s="86" t="s">
        <v>28</v>
      </c>
      <c r="B13" s="21" t="s">
        <v>29</v>
      </c>
      <c r="C13" s="64">
        <v>187940</v>
      </c>
      <c r="D13" s="64">
        <v>220632.31</v>
      </c>
      <c r="E13" s="91">
        <f t="shared" si="0"/>
        <v>1.1739507821645205</v>
      </c>
    </row>
    <row r="14" spans="1:5" ht="16.5">
      <c r="A14" s="86" t="s">
        <v>39</v>
      </c>
      <c r="B14" s="21" t="s">
        <v>112</v>
      </c>
      <c r="C14" s="64">
        <v>1000</v>
      </c>
      <c r="D14" s="64">
        <v>1000</v>
      </c>
      <c r="E14" s="91">
        <f t="shared" si="0"/>
        <v>1</v>
      </c>
    </row>
    <row r="15" spans="1:5" ht="16.5">
      <c r="A15" s="86" t="s">
        <v>43</v>
      </c>
      <c r="B15" s="21" t="s">
        <v>114</v>
      </c>
      <c r="C15" s="64">
        <v>93300</v>
      </c>
      <c r="D15" s="64">
        <v>79673.43</v>
      </c>
      <c r="E15" s="91">
        <f t="shared" si="0"/>
        <v>0.8539488745980707</v>
      </c>
    </row>
    <row r="16" spans="1:5" ht="49.5" customHeight="1">
      <c r="A16" s="86" t="s">
        <v>48</v>
      </c>
      <c r="B16" s="21" t="s">
        <v>49</v>
      </c>
      <c r="C16" s="65">
        <v>12395</v>
      </c>
      <c r="D16" s="65">
        <v>11891</v>
      </c>
      <c r="E16" s="91">
        <f t="shared" si="0"/>
        <v>0.9593384429205325</v>
      </c>
    </row>
    <row r="17" spans="1:5" ht="80.25" customHeight="1">
      <c r="A17" s="86" t="s">
        <v>51</v>
      </c>
      <c r="B17" s="21" t="s">
        <v>52</v>
      </c>
      <c r="C17" s="64">
        <v>2465197</v>
      </c>
      <c r="D17" s="64">
        <v>1328989.68</v>
      </c>
      <c r="E17" s="91">
        <f t="shared" si="0"/>
        <v>0.5391008020859996</v>
      </c>
    </row>
    <row r="18" spans="1:5" ht="16.5">
      <c r="A18" s="86" t="s">
        <v>82</v>
      </c>
      <c r="B18" s="21" t="s">
        <v>83</v>
      </c>
      <c r="C18" s="64">
        <v>10593298</v>
      </c>
      <c r="D18" s="64">
        <v>6034116.81</v>
      </c>
      <c r="E18" s="91">
        <f t="shared" si="0"/>
        <v>0.5696164508918752</v>
      </c>
    </row>
    <row r="19" spans="1:5" ht="16.5">
      <c r="A19" s="86" t="s">
        <v>90</v>
      </c>
      <c r="B19" s="21" t="s">
        <v>91</v>
      </c>
      <c r="C19" s="64">
        <v>52392.16</v>
      </c>
      <c r="D19" s="64">
        <v>24970.48</v>
      </c>
      <c r="E19" s="91">
        <f t="shared" si="0"/>
        <v>0.4766071870295097</v>
      </c>
    </row>
    <row r="20" spans="1:5" ht="16.5">
      <c r="A20" s="86" t="s">
        <v>98</v>
      </c>
      <c r="B20" s="21" t="s">
        <v>99</v>
      </c>
      <c r="C20" s="64">
        <v>3730828.27</v>
      </c>
      <c r="D20" s="64">
        <v>1888356.45</v>
      </c>
      <c r="E20" s="91">
        <f t="shared" si="0"/>
        <v>0.5061493891810785</v>
      </c>
    </row>
    <row r="21" spans="1:5" ht="31.5">
      <c r="A21" s="86" t="s">
        <v>158</v>
      </c>
      <c r="B21" s="21" t="s">
        <v>168</v>
      </c>
      <c r="C21" s="64">
        <v>260531.35</v>
      </c>
      <c r="D21" s="64">
        <v>206350.68</v>
      </c>
      <c r="E21" s="91">
        <f t="shared" si="0"/>
        <v>0.7920378104208956</v>
      </c>
    </row>
    <row r="22" spans="1:5" ht="16.5" customHeight="1">
      <c r="A22" s="89" t="s">
        <v>107</v>
      </c>
      <c r="B22" s="7" t="s">
        <v>108</v>
      </c>
      <c r="C22" s="64">
        <v>141645</v>
      </c>
      <c r="D22" s="64">
        <v>107643</v>
      </c>
      <c r="E22" s="91">
        <f t="shared" si="0"/>
        <v>0.7599491686963888</v>
      </c>
    </row>
    <row r="23" spans="1:5" ht="16.5">
      <c r="A23" s="90"/>
      <c r="B23" s="66" t="s">
        <v>113</v>
      </c>
      <c r="C23" s="67">
        <f>SUM(C12:C22)</f>
        <v>17940123.950000003</v>
      </c>
      <c r="D23" s="68">
        <f>SUM(D12:D22)</f>
        <v>10258981.309999999</v>
      </c>
      <c r="E23" s="92">
        <f t="shared" si="0"/>
        <v>0.5718456203865858</v>
      </c>
    </row>
  </sheetData>
  <sheetProtection/>
  <mergeCells count="6">
    <mergeCell ref="C1:E1"/>
    <mergeCell ref="C2:E2"/>
    <mergeCell ref="C3:E3"/>
    <mergeCell ref="A5:E5"/>
    <mergeCell ref="A6:E6"/>
    <mergeCell ref="A4:E4"/>
  </mergeCells>
  <printOptions/>
  <pageMargins left="0.2902777777777778" right="0.22986111111111113" top="0.25" bottom="0.240277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2009-08-12T10:27:45Z</cp:lastPrinted>
  <dcterms:modified xsi:type="dcterms:W3CDTF">2009-08-12T10:27:47Z</dcterms:modified>
  <cp:category/>
  <cp:version/>
  <cp:contentType/>
  <cp:contentStatus/>
</cp:coreProperties>
</file>