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Arkusz3" sheetId="3" r:id="rId1"/>
    <sheet name="Arkusz2" sheetId="2" r:id="rId2"/>
    <sheet name="Arkusz1" sheetId="1" r:id="rId3"/>
  </sheets>
  <definedNames>
    <definedName name="_xlnm.Print_Area" localSheetId="0">Arkusz3!$A$1:$F$25</definedName>
  </definedNames>
  <calcPr calcId="145621"/>
</workbook>
</file>

<file path=xl/calcChain.xml><?xml version="1.0" encoding="utf-8"?>
<calcChain xmlns="http://schemas.openxmlformats.org/spreadsheetml/2006/main">
  <c r="D15" i="2" l="1"/>
  <c r="D13" i="2"/>
  <c r="D11" i="2"/>
  <c r="D9" i="2"/>
  <c r="G15" i="2" l="1"/>
  <c r="G13" i="2"/>
  <c r="G11" i="2"/>
  <c r="G9" i="2"/>
  <c r="G17" i="2" l="1"/>
  <c r="D53" i="1"/>
  <c r="G59" i="1"/>
  <c r="G57" i="1"/>
  <c r="G55" i="1"/>
  <c r="G53" i="1"/>
  <c r="G18" i="2" l="1"/>
  <c r="G19" i="2" s="1"/>
  <c r="G61" i="1"/>
  <c r="G25" i="1"/>
  <c r="G27" i="1" s="1"/>
  <c r="G21" i="1"/>
  <c r="G19" i="1"/>
  <c r="G11" i="1"/>
  <c r="G13" i="1"/>
  <c r="G15" i="1"/>
  <c r="D9" i="1"/>
  <c r="G9" i="1" s="1"/>
  <c r="G63" i="1" l="1"/>
  <c r="G62" i="1"/>
  <c r="G23" i="1"/>
  <c r="G17" i="1"/>
  <c r="G28" i="1" l="1"/>
  <c r="G29" i="1"/>
  <c r="G30" i="1" s="1"/>
</calcChain>
</file>

<file path=xl/sharedStrings.xml><?xml version="1.0" encoding="utf-8"?>
<sst xmlns="http://schemas.openxmlformats.org/spreadsheetml/2006/main" count="165" uniqueCount="53">
  <si>
    <t>Kosztorys inwestorski skrócony</t>
  </si>
  <si>
    <t>Lp.</t>
  </si>
  <si>
    <t>Podstawa</t>
  </si>
  <si>
    <t>wyceny</t>
  </si>
  <si>
    <t>Opis pozycji kosztorysowych</t>
  </si>
  <si>
    <t>Obmiar</t>
  </si>
  <si>
    <t>J.m.</t>
  </si>
  <si>
    <t>Cena jedn.</t>
  </si>
  <si>
    <t>Wartość</t>
  </si>
  <si>
    <t>KNNR 1</t>
  </si>
  <si>
    <t>krotność = 1,00</t>
  </si>
  <si>
    <t>Razem:</t>
  </si>
  <si>
    <t>Podbudowa</t>
  </si>
  <si>
    <t>KNNR 6</t>
  </si>
  <si>
    <t>0101-020-050</t>
  </si>
  <si>
    <t>Koryta wykonywane mechanicznie,głęb.20 cm,na całej szerokości jezdni i chodników,w gruntach kat.II-IV,przy użyciu równiarki i walca wibracyjnego samojezdnego</t>
  </si>
  <si>
    <t>m2</t>
  </si>
  <si>
    <t>0104-030-050</t>
  </si>
  <si>
    <t>Mechaniczne wykonanie i zagęszczanie warstwy odsączającej,grubość warstwy po zagęszczeniu 10 cm</t>
  </si>
  <si>
    <t>0113-010-050</t>
  </si>
  <si>
    <t>Dolna warstwa podbudowy z kruszywa łamanego,grubość warstwy po zagęszczeniu 15 cm</t>
  </si>
  <si>
    <t>0113-040-050</t>
  </si>
  <si>
    <t>Górna warstwa podbudowy z kruszywa łamanego,grubość warstwy po zagęszczeniu 8 cm</t>
  </si>
  <si>
    <t>Odmulenie rowu</t>
  </si>
  <si>
    <t>1302-020-040</t>
  </si>
  <si>
    <t>Czyszczenie rowów z wyprofilowaniem dna skarp,grubość namułu 20 cm</t>
  </si>
  <si>
    <t>m</t>
  </si>
  <si>
    <t>0202-060-060</t>
  </si>
  <si>
    <t>Roboty ziemne wykonywane koparkami podsiębiernymi o poj.łyżki 0,40 m3 z transportem urobku samochodami samowyładowczymido 5 t na odl.do 1 km.Grunt kat.III-IV</t>
  </si>
  <si>
    <t>m3</t>
  </si>
  <si>
    <t>Roboty wykończeniowe</t>
  </si>
  <si>
    <t>0501-010-050</t>
  </si>
  <si>
    <t>Ręczne plantowanie powierzchni gruntu rodzimego kategorii I-III</t>
  </si>
  <si>
    <t>Razem kosztorys:</t>
  </si>
  <si>
    <t>Netto</t>
  </si>
  <si>
    <t>VAT</t>
  </si>
  <si>
    <t>Brutto</t>
  </si>
  <si>
    <t>Sporządził:</t>
  </si>
  <si>
    <t>Sprawdził</t>
  </si>
  <si>
    <t>Zatwierdził</t>
  </si>
  <si>
    <t>Data:</t>
  </si>
  <si>
    <t>17.04.2014 r.</t>
  </si>
  <si>
    <t>Remont drogi do gruntów rolnych o długości 980 mb położonej w miejscowości Górno Parcele, gmina Górno</t>
  </si>
  <si>
    <t>17.04.2015 r.</t>
  </si>
  <si>
    <t>Mechaniczne profilowanie i zagęszczenie podłoża pod warstwy konstrukcyjne nawierzchni</t>
  </si>
  <si>
    <t>Nawierzchnia pobocza z tłucznia kamiennego - warstwa z tłucznia - grubośc po zagęszczeniu 10 cm</t>
  </si>
  <si>
    <t>Koryta wykonywane mechanicznie o głębokości 30 cm, na całej szerokości jezdni w gruntach kat. II-IV wykonywane koparkami przedsiębiernymi z transpotrtem urobku na odległość do 5 km</t>
  </si>
  <si>
    <t>Wzmocnienie podłoża z piasku stabilizowanego cementem o Rm= 2,5 MPa - grubość wzmocnienia po zagęszczeniu 15 cm</t>
  </si>
  <si>
    <t>Podbudowa z kruszywa łamanego - warstwa górna o grubości po zagęszczeniu 15 cm</t>
  </si>
  <si>
    <t>Nawierzchnia z mieszanek mineralno-bitumicznych grysowo-żwirowych - warstwa wiążąca asfaltowa grubość po zagęszczeniu 4 cm - kategoria KR1</t>
  </si>
  <si>
    <t>Nawierzchnia z mieszanek mineralno-bitumicznych grysowo-żwirowych - warstwa ścieralna asfaltowa grubość po zagęszczeniu 4 cm - kategoria KR1</t>
  </si>
  <si>
    <t>Kosztorys ofertowy</t>
  </si>
  <si>
    <t>Przebudowa drogi gminnej Kopcówka – Skała – Leszczyny Nr 325003T na odcinku 130 mb od km 1+454 do 1+584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</si>
</sst>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 wrapText="1"/>
    </xf>
    <xf numFmtId="44" fontId="3" fillId="2" borderId="1" xfId="1" applyFont="1" applyFill="1" applyBorder="1" applyAlignment="1">
      <alignment horizontal="right" vertical="center" wrapText="1"/>
    </xf>
    <xf numFmtId="44" fontId="3" fillId="0" borderId="1" xfId="1" applyFont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44" fontId="3" fillId="2" borderId="2" xfId="1" applyFont="1" applyFill="1" applyBorder="1" applyAlignment="1">
      <alignment horizontal="right" vertical="center" wrapText="1"/>
    </xf>
    <xf numFmtId="0" fontId="3" fillId="0" borderId="5" xfId="0" applyFont="1" applyBorder="1"/>
    <xf numFmtId="44" fontId="3" fillId="0" borderId="5" xfId="0" applyNumberFormat="1" applyFont="1" applyBorder="1"/>
    <xf numFmtId="44" fontId="3" fillId="2" borderId="1" xfId="1" applyFont="1" applyFill="1" applyBorder="1" applyAlignment="1">
      <alignment vertical="center" wrapText="1"/>
    </xf>
    <xf numFmtId="0" fontId="3" fillId="0" borderId="6" xfId="0" applyFont="1" applyBorder="1"/>
    <xf numFmtId="0" fontId="3" fillId="0" borderId="0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44" fontId="3" fillId="0" borderId="5" xfId="0" applyNumberFormat="1" applyFont="1" applyBorder="1" applyAlignment="1"/>
    <xf numFmtId="44" fontId="3" fillId="0" borderId="0" xfId="0" applyNumberFormat="1" applyFont="1"/>
    <xf numFmtId="44" fontId="3" fillId="0" borderId="0" xfId="1" applyFont="1"/>
    <xf numFmtId="0" fontId="3" fillId="0" borderId="5" xfId="0" applyFont="1" applyBorder="1" applyAlignment="1">
      <alignment horizontal="center"/>
    </xf>
    <xf numFmtId="0" fontId="8" fillId="0" borderId="2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44" fontId="7" fillId="2" borderId="1" xfId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44" fontId="3" fillId="3" borderId="5" xfId="0" applyNumberFormat="1" applyFont="1" applyFill="1" applyBorder="1" applyAlignment="1"/>
    <xf numFmtId="44" fontId="7" fillId="0" borderId="2" xfId="1" applyFont="1" applyBorder="1" applyAlignment="1">
      <alignment horizontal="right" vertical="center" wrapText="1"/>
    </xf>
    <xf numFmtId="44" fontId="7" fillId="0" borderId="4" xfId="1" applyFont="1" applyBorder="1" applyAlignment="1">
      <alignment horizontal="right" vertical="center" wrapText="1"/>
    </xf>
    <xf numFmtId="44" fontId="6" fillId="0" borderId="2" xfId="1" applyFont="1" applyBorder="1" applyAlignment="1">
      <alignment horizontal="right" vertical="center" wrapText="1"/>
    </xf>
    <xf numFmtId="44" fontId="6" fillId="0" borderId="4" xfId="1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right" vertical="center" wrapText="1"/>
    </xf>
    <xf numFmtId="0" fontId="9" fillId="2" borderId="8" xfId="0" applyFont="1" applyFill="1" applyBorder="1" applyAlignment="1">
      <alignment horizontal="right" vertical="center" wrapText="1"/>
    </xf>
    <xf numFmtId="0" fontId="9" fillId="2" borderId="9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44" fontId="3" fillId="0" borderId="2" xfId="1" applyFont="1" applyBorder="1" applyAlignment="1">
      <alignment horizontal="right" vertical="center" wrapText="1"/>
    </xf>
    <xf numFmtId="44" fontId="3" fillId="0" borderId="4" xfId="1" applyFont="1" applyBorder="1" applyAlignment="1">
      <alignment horizontal="right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zoomScale="115" zoomScaleNormal="115" workbookViewId="0">
      <selection sqref="A1:F1"/>
    </sheetView>
  </sheetViews>
  <sheetFormatPr defaultColWidth="9.140625" defaultRowHeight="12" x14ac:dyDescent="0.2"/>
  <cols>
    <col min="1" max="1" width="5.5703125" style="1" customWidth="1"/>
    <col min="2" max="2" width="36.5703125" style="1" customWidth="1"/>
    <col min="3" max="3" width="7.85546875" style="1" customWidth="1"/>
    <col min="4" max="4" width="7.5703125" style="1" customWidth="1"/>
    <col min="5" max="5" width="11" style="1" customWidth="1"/>
    <col min="6" max="6" width="14.5703125" style="1" customWidth="1"/>
    <col min="7" max="9" width="6.42578125" style="1" customWidth="1"/>
    <col min="10" max="16384" width="9.140625" style="1"/>
  </cols>
  <sheetData>
    <row r="1" spans="1:6" ht="16.5" customHeight="1" x14ac:dyDescent="0.2">
      <c r="A1" s="46" t="s">
        <v>51</v>
      </c>
      <c r="B1" s="46"/>
      <c r="C1" s="46"/>
      <c r="D1" s="46"/>
      <c r="E1" s="46"/>
      <c r="F1" s="46"/>
    </row>
    <row r="2" spans="1:6" ht="32.25" customHeight="1" x14ac:dyDescent="0.25">
      <c r="A2" s="47" t="s">
        <v>52</v>
      </c>
      <c r="B2" s="47"/>
      <c r="C2" s="47"/>
      <c r="D2" s="47"/>
      <c r="E2" s="47"/>
      <c r="F2" s="47"/>
    </row>
    <row r="4" spans="1:6" x14ac:dyDescent="0.2">
      <c r="A4" s="48" t="s">
        <v>1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</row>
    <row r="5" spans="1:6" x14ac:dyDescent="0.2">
      <c r="A5" s="49"/>
      <c r="B5" s="49"/>
      <c r="C5" s="49"/>
      <c r="D5" s="49"/>
      <c r="E5" s="49"/>
      <c r="F5" s="49"/>
    </row>
    <row r="6" spans="1:6" x14ac:dyDescent="0.2">
      <c r="A6" s="50"/>
      <c r="B6" s="50"/>
      <c r="C6" s="50"/>
      <c r="D6" s="50"/>
      <c r="E6" s="50"/>
      <c r="F6" s="50"/>
    </row>
    <row r="7" spans="1:6" x14ac:dyDescent="0.2">
      <c r="A7" s="5">
        <v>1</v>
      </c>
      <c r="B7" s="5">
        <v>3</v>
      </c>
      <c r="C7" s="5">
        <v>4</v>
      </c>
      <c r="D7" s="5">
        <v>5</v>
      </c>
      <c r="E7" s="5">
        <v>6</v>
      </c>
      <c r="F7" s="5">
        <v>7</v>
      </c>
    </row>
    <row r="8" spans="1:6" x14ac:dyDescent="0.2">
      <c r="A8" s="6">
        <v>1</v>
      </c>
      <c r="B8" s="7" t="s">
        <v>12</v>
      </c>
      <c r="C8" s="6"/>
      <c r="D8" s="6"/>
      <c r="E8" s="6"/>
      <c r="F8" s="6"/>
    </row>
    <row r="9" spans="1:6" ht="48" x14ac:dyDescent="0.2">
      <c r="A9" s="39">
        <v>1</v>
      </c>
      <c r="B9" s="30" t="s">
        <v>46</v>
      </c>
      <c r="C9" s="41">
        <v>510</v>
      </c>
      <c r="D9" s="41" t="s">
        <v>16</v>
      </c>
      <c r="E9" s="35"/>
      <c r="F9" s="37"/>
    </row>
    <row r="10" spans="1:6" x14ac:dyDescent="0.2">
      <c r="A10" s="40"/>
      <c r="B10" s="31" t="s">
        <v>10</v>
      </c>
      <c r="C10" s="42"/>
      <c r="D10" s="42"/>
      <c r="E10" s="36"/>
      <c r="F10" s="38"/>
    </row>
    <row r="11" spans="1:6" ht="24" x14ac:dyDescent="0.2">
      <c r="A11" s="39">
        <v>2</v>
      </c>
      <c r="B11" s="30" t="s">
        <v>44</v>
      </c>
      <c r="C11" s="41">
        <v>510</v>
      </c>
      <c r="D11" s="41" t="s">
        <v>16</v>
      </c>
      <c r="E11" s="35"/>
      <c r="F11" s="37"/>
    </row>
    <row r="12" spans="1:6" x14ac:dyDescent="0.2">
      <c r="A12" s="40"/>
      <c r="B12" s="31" t="s">
        <v>10</v>
      </c>
      <c r="C12" s="42"/>
      <c r="D12" s="42"/>
      <c r="E12" s="36"/>
      <c r="F12" s="38"/>
    </row>
    <row r="13" spans="1:6" ht="36" x14ac:dyDescent="0.2">
      <c r="A13" s="39">
        <v>3</v>
      </c>
      <c r="B13" s="30" t="s">
        <v>47</v>
      </c>
      <c r="C13" s="41">
        <v>510</v>
      </c>
      <c r="D13" s="41" t="s">
        <v>16</v>
      </c>
      <c r="E13" s="35"/>
      <c r="F13" s="37"/>
    </row>
    <row r="14" spans="1:6" x14ac:dyDescent="0.2">
      <c r="A14" s="40"/>
      <c r="B14" s="31" t="s">
        <v>10</v>
      </c>
      <c r="C14" s="42"/>
      <c r="D14" s="42"/>
      <c r="E14" s="36"/>
      <c r="F14" s="38"/>
    </row>
    <row r="15" spans="1:6" ht="24" x14ac:dyDescent="0.2">
      <c r="A15" s="39">
        <v>4</v>
      </c>
      <c r="B15" s="30" t="s">
        <v>48</v>
      </c>
      <c r="C15" s="41">
        <v>510</v>
      </c>
      <c r="D15" s="41" t="s">
        <v>16</v>
      </c>
      <c r="E15" s="35"/>
      <c r="F15" s="37"/>
    </row>
    <row r="16" spans="1:6" x14ac:dyDescent="0.2">
      <c r="A16" s="40"/>
      <c r="B16" s="31" t="s">
        <v>10</v>
      </c>
      <c r="C16" s="42"/>
      <c r="D16" s="42"/>
      <c r="E16" s="36"/>
      <c r="F16" s="38"/>
    </row>
    <row r="17" spans="1:9" ht="48" x14ac:dyDescent="0.2">
      <c r="A17" s="39">
        <v>5</v>
      </c>
      <c r="B17" s="30" t="s">
        <v>49</v>
      </c>
      <c r="C17" s="41">
        <v>510</v>
      </c>
      <c r="D17" s="41" t="s">
        <v>16</v>
      </c>
      <c r="E17" s="35"/>
      <c r="F17" s="37"/>
    </row>
    <row r="18" spans="1:9" x14ac:dyDescent="0.2">
      <c r="A18" s="40"/>
      <c r="B18" s="31" t="s">
        <v>10</v>
      </c>
      <c r="C18" s="42"/>
      <c r="D18" s="42"/>
      <c r="E18" s="36"/>
      <c r="F18" s="38"/>
    </row>
    <row r="19" spans="1:9" ht="48" x14ac:dyDescent="0.2">
      <c r="A19" s="39">
        <v>6</v>
      </c>
      <c r="B19" s="30" t="s">
        <v>50</v>
      </c>
      <c r="C19" s="41">
        <v>510</v>
      </c>
      <c r="D19" s="41" t="s">
        <v>16</v>
      </c>
      <c r="E19" s="35"/>
      <c r="F19" s="37"/>
    </row>
    <row r="20" spans="1:9" x14ac:dyDescent="0.2">
      <c r="A20" s="40"/>
      <c r="B20" s="33" t="s">
        <v>10</v>
      </c>
      <c r="C20" s="42"/>
      <c r="D20" s="42"/>
      <c r="E20" s="36"/>
      <c r="F20" s="38"/>
    </row>
    <row r="21" spans="1:9" ht="36" x14ac:dyDescent="0.2">
      <c r="A21" s="39">
        <v>7</v>
      </c>
      <c r="B21" s="30" t="s">
        <v>45</v>
      </c>
      <c r="C21" s="41">
        <v>130</v>
      </c>
      <c r="D21" s="41" t="s">
        <v>16</v>
      </c>
      <c r="E21" s="35"/>
      <c r="F21" s="37"/>
    </row>
    <row r="22" spans="1:9" x14ac:dyDescent="0.2">
      <c r="A22" s="40"/>
      <c r="B22" s="31" t="s">
        <v>10</v>
      </c>
      <c r="C22" s="42"/>
      <c r="D22" s="42"/>
      <c r="E22" s="36"/>
      <c r="F22" s="38"/>
    </row>
    <row r="23" spans="1:9" ht="23.25" customHeight="1" x14ac:dyDescent="0.2">
      <c r="A23" s="43" t="s">
        <v>11</v>
      </c>
      <c r="B23" s="44"/>
      <c r="C23" s="44"/>
      <c r="D23" s="45"/>
      <c r="E23" s="32" t="s">
        <v>34</v>
      </c>
      <c r="F23" s="19"/>
      <c r="G23" s="27"/>
    </row>
    <row r="24" spans="1:9" ht="23.25" customHeight="1" x14ac:dyDescent="0.2">
      <c r="E24" s="29" t="s">
        <v>35</v>
      </c>
      <c r="F24" s="26"/>
      <c r="I24" s="28"/>
    </row>
    <row r="25" spans="1:9" ht="23.25" customHeight="1" x14ac:dyDescent="0.2">
      <c r="E25" s="29" t="s">
        <v>36</v>
      </c>
      <c r="F25" s="34"/>
    </row>
  </sheetData>
  <mergeCells count="44">
    <mergeCell ref="A19:A20"/>
    <mergeCell ref="C19:C20"/>
    <mergeCell ref="D19:D20"/>
    <mergeCell ref="E19:E20"/>
    <mergeCell ref="F19:F20"/>
    <mergeCell ref="A23:D23"/>
    <mergeCell ref="A1:F1"/>
    <mergeCell ref="A2:F2"/>
    <mergeCell ref="A4:A6"/>
    <mergeCell ref="B4:B6"/>
    <mergeCell ref="C4:C6"/>
    <mergeCell ref="D4:D6"/>
    <mergeCell ref="E4:E6"/>
    <mergeCell ref="F4:F6"/>
    <mergeCell ref="A11:A12"/>
    <mergeCell ref="C11:C12"/>
    <mergeCell ref="D11:D12"/>
    <mergeCell ref="E11:E12"/>
    <mergeCell ref="F11:F12"/>
    <mergeCell ref="A9:A10"/>
    <mergeCell ref="C9:C10"/>
    <mergeCell ref="D9:D10"/>
    <mergeCell ref="E9:E10"/>
    <mergeCell ref="F9:F10"/>
    <mergeCell ref="A21:A22"/>
    <mergeCell ref="C21:C22"/>
    <mergeCell ref="D21:D22"/>
    <mergeCell ref="E21:E22"/>
    <mergeCell ref="F21:F22"/>
    <mergeCell ref="A15:A16"/>
    <mergeCell ref="C15:C16"/>
    <mergeCell ref="D15:D16"/>
    <mergeCell ref="E15:E16"/>
    <mergeCell ref="F15:F16"/>
    <mergeCell ref="A13:A14"/>
    <mergeCell ref="C13:C14"/>
    <mergeCell ref="D13:D14"/>
    <mergeCell ref="E13:E14"/>
    <mergeCell ref="F13:F14"/>
    <mergeCell ref="A17:A18"/>
    <mergeCell ref="C17:C18"/>
    <mergeCell ref="D17:D18"/>
    <mergeCell ref="E17:E18"/>
    <mergeCell ref="F17:F18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10" zoomScaleNormal="100" workbookViewId="0">
      <selection activeCell="I9" sqref="A1:XFD1048576"/>
    </sheetView>
  </sheetViews>
  <sheetFormatPr defaultColWidth="9.140625" defaultRowHeight="12" x14ac:dyDescent="0.2"/>
  <cols>
    <col min="1" max="1" width="5.5703125" style="1" customWidth="1"/>
    <col min="2" max="2" width="9.140625" style="1"/>
    <col min="3" max="3" width="36.5703125" style="1" customWidth="1"/>
    <col min="4" max="4" width="7.85546875" style="1" customWidth="1"/>
    <col min="5" max="5" width="7.5703125" style="1" customWidth="1"/>
    <col min="6" max="6" width="7.85546875" style="1" customWidth="1"/>
    <col min="7" max="7" width="12.28515625" style="1" bestFit="1" customWidth="1"/>
    <col min="8" max="8" width="11.5703125" style="1" bestFit="1" customWidth="1"/>
    <col min="9" max="9" width="9.140625" style="1"/>
    <col min="10" max="10" width="11.5703125" style="1" bestFit="1" customWidth="1"/>
    <col min="11" max="16384" width="9.140625" style="1"/>
  </cols>
  <sheetData>
    <row r="1" spans="1:7" ht="28.5" customHeight="1" x14ac:dyDescent="0.2">
      <c r="A1" s="46" t="s">
        <v>0</v>
      </c>
      <c r="B1" s="46"/>
      <c r="C1" s="46"/>
      <c r="D1" s="46"/>
      <c r="E1" s="46"/>
      <c r="F1" s="46"/>
      <c r="G1" s="46"/>
    </row>
    <row r="2" spans="1:7" ht="30" customHeight="1" x14ac:dyDescent="0.25">
      <c r="A2" s="47" t="s">
        <v>42</v>
      </c>
      <c r="B2" s="47"/>
      <c r="C2" s="47"/>
      <c r="D2" s="47"/>
      <c r="E2" s="47"/>
      <c r="F2" s="47"/>
      <c r="G2" s="47"/>
    </row>
    <row r="4" spans="1:7" x14ac:dyDescent="0.2">
      <c r="A4" s="48" t="s">
        <v>1</v>
      </c>
      <c r="B4" s="22" t="s">
        <v>2</v>
      </c>
      <c r="C4" s="48" t="s">
        <v>4</v>
      </c>
      <c r="D4" s="48" t="s">
        <v>5</v>
      </c>
      <c r="E4" s="48" t="s">
        <v>6</v>
      </c>
      <c r="F4" s="48" t="s">
        <v>7</v>
      </c>
      <c r="G4" s="48" t="s">
        <v>8</v>
      </c>
    </row>
    <row r="5" spans="1:7" x14ac:dyDescent="0.2">
      <c r="A5" s="49"/>
      <c r="B5" s="3"/>
      <c r="C5" s="49"/>
      <c r="D5" s="49"/>
      <c r="E5" s="49"/>
      <c r="F5" s="49"/>
      <c r="G5" s="49"/>
    </row>
    <row r="6" spans="1:7" x14ac:dyDescent="0.2">
      <c r="A6" s="50"/>
      <c r="B6" s="23" t="s">
        <v>3</v>
      </c>
      <c r="C6" s="50"/>
      <c r="D6" s="50"/>
      <c r="E6" s="50"/>
      <c r="F6" s="50"/>
      <c r="G6" s="50"/>
    </row>
    <row r="7" spans="1:7" x14ac:dyDescent="0.2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</row>
    <row r="8" spans="1:7" x14ac:dyDescent="0.2">
      <c r="A8" s="6">
        <v>1</v>
      </c>
      <c r="B8" s="6"/>
      <c r="C8" s="7" t="s">
        <v>12</v>
      </c>
      <c r="D8" s="6"/>
      <c r="E8" s="6"/>
      <c r="F8" s="6"/>
      <c r="G8" s="6"/>
    </row>
    <row r="9" spans="1:7" ht="48" x14ac:dyDescent="0.2">
      <c r="A9" s="51">
        <v>1</v>
      </c>
      <c r="B9" s="24" t="s">
        <v>13</v>
      </c>
      <c r="C9" s="9" t="s">
        <v>15</v>
      </c>
      <c r="D9" s="48">
        <f>980*3.5</f>
        <v>3430</v>
      </c>
      <c r="E9" s="53" t="s">
        <v>16</v>
      </c>
      <c r="F9" s="55">
        <v>3</v>
      </c>
      <c r="G9" s="55">
        <f>D9*F9</f>
        <v>10290</v>
      </c>
    </row>
    <row r="10" spans="1:7" ht="24" x14ac:dyDescent="0.2">
      <c r="A10" s="52"/>
      <c r="B10" s="25" t="s">
        <v>14</v>
      </c>
      <c r="C10" s="25" t="s">
        <v>10</v>
      </c>
      <c r="D10" s="50"/>
      <c r="E10" s="54"/>
      <c r="F10" s="56"/>
      <c r="G10" s="56"/>
    </row>
    <row r="11" spans="1:7" ht="36" x14ac:dyDescent="0.2">
      <c r="A11" s="51">
        <v>2</v>
      </c>
      <c r="B11" s="24" t="s">
        <v>13</v>
      </c>
      <c r="C11" s="9" t="s">
        <v>18</v>
      </c>
      <c r="D11" s="48">
        <f>980*3.5</f>
        <v>3430</v>
      </c>
      <c r="E11" s="53" t="s">
        <v>16</v>
      </c>
      <c r="F11" s="55">
        <v>5</v>
      </c>
      <c r="G11" s="55">
        <f t="shared" ref="G11" si="0">D11*F11</f>
        <v>17150</v>
      </c>
    </row>
    <row r="12" spans="1:7" ht="24" x14ac:dyDescent="0.2">
      <c r="A12" s="52"/>
      <c r="B12" s="25" t="s">
        <v>17</v>
      </c>
      <c r="C12" s="25" t="s">
        <v>10</v>
      </c>
      <c r="D12" s="50"/>
      <c r="E12" s="54"/>
      <c r="F12" s="56"/>
      <c r="G12" s="56"/>
    </row>
    <row r="13" spans="1:7" ht="36" x14ac:dyDescent="0.2">
      <c r="A13" s="51">
        <v>3</v>
      </c>
      <c r="B13" s="24" t="s">
        <v>13</v>
      </c>
      <c r="C13" s="9" t="s">
        <v>20</v>
      </c>
      <c r="D13" s="48">
        <f>980*3.5</f>
        <v>3430</v>
      </c>
      <c r="E13" s="53" t="s">
        <v>16</v>
      </c>
      <c r="F13" s="55">
        <v>12</v>
      </c>
      <c r="G13" s="55">
        <f t="shared" ref="G13" si="1">D13*F13</f>
        <v>41160</v>
      </c>
    </row>
    <row r="14" spans="1:7" ht="24" x14ac:dyDescent="0.2">
      <c r="A14" s="52"/>
      <c r="B14" s="25" t="s">
        <v>19</v>
      </c>
      <c r="C14" s="25" t="s">
        <v>10</v>
      </c>
      <c r="D14" s="50"/>
      <c r="E14" s="54"/>
      <c r="F14" s="56"/>
      <c r="G14" s="56"/>
    </row>
    <row r="15" spans="1:7" ht="24" x14ac:dyDescent="0.2">
      <c r="A15" s="51">
        <v>4</v>
      </c>
      <c r="B15" s="24" t="s">
        <v>13</v>
      </c>
      <c r="C15" s="9" t="s">
        <v>22</v>
      </c>
      <c r="D15" s="48">
        <f>980*3.5</f>
        <v>3430</v>
      </c>
      <c r="E15" s="53" t="s">
        <v>16</v>
      </c>
      <c r="F15" s="55">
        <v>8.5</v>
      </c>
      <c r="G15" s="55">
        <f t="shared" ref="G15" si="2">D15*F15</f>
        <v>29155</v>
      </c>
    </row>
    <row r="16" spans="1:7" ht="24" x14ac:dyDescent="0.2">
      <c r="A16" s="52"/>
      <c r="B16" s="25" t="s">
        <v>21</v>
      </c>
      <c r="C16" s="25" t="s">
        <v>10</v>
      </c>
      <c r="D16" s="50"/>
      <c r="E16" s="54"/>
      <c r="F16" s="56"/>
      <c r="G16" s="56"/>
    </row>
    <row r="17" spans="1:10" x14ac:dyDescent="0.2">
      <c r="A17" s="11"/>
      <c r="B17" s="11"/>
      <c r="C17" s="12" t="s">
        <v>11</v>
      </c>
      <c r="D17" s="11"/>
      <c r="E17" s="11"/>
      <c r="F17" s="19" t="s">
        <v>34</v>
      </c>
      <c r="G17" s="19">
        <f>SUM(G9:G16)</f>
        <v>97755</v>
      </c>
    </row>
    <row r="18" spans="1:10" x14ac:dyDescent="0.2">
      <c r="F18" s="17" t="s">
        <v>35</v>
      </c>
      <c r="G18" s="26">
        <f>G17*0.23</f>
        <v>22483.65</v>
      </c>
    </row>
    <row r="19" spans="1:10" x14ac:dyDescent="0.2">
      <c r="F19" s="17" t="s">
        <v>36</v>
      </c>
      <c r="G19" s="26">
        <f>G17+G18</f>
        <v>120238.65</v>
      </c>
      <c r="H19" s="27"/>
    </row>
    <row r="20" spans="1:10" x14ac:dyDescent="0.2">
      <c r="J20" s="28"/>
    </row>
    <row r="21" spans="1:10" ht="22.5" customHeight="1" x14ac:dyDescent="0.2">
      <c r="B21" s="20" t="s">
        <v>37</v>
      </c>
      <c r="C21" s="20"/>
    </row>
    <row r="22" spans="1:10" ht="22.5" customHeight="1" x14ac:dyDescent="0.2"/>
    <row r="23" spans="1:10" ht="22.5" customHeight="1" x14ac:dyDescent="0.2"/>
    <row r="24" spans="1:10" ht="22.5" customHeight="1" x14ac:dyDescent="0.2">
      <c r="B24" s="20" t="s">
        <v>38</v>
      </c>
      <c r="C24" s="20"/>
    </row>
    <row r="25" spans="1:10" ht="22.5" customHeight="1" x14ac:dyDescent="0.2"/>
    <row r="26" spans="1:10" ht="22.5" customHeight="1" x14ac:dyDescent="0.2"/>
    <row r="27" spans="1:10" ht="22.5" customHeight="1" x14ac:dyDescent="0.2">
      <c r="B27" s="20" t="s">
        <v>39</v>
      </c>
      <c r="C27" s="20"/>
    </row>
    <row r="28" spans="1:10" x14ac:dyDescent="0.2">
      <c r="B28" s="21"/>
    </row>
    <row r="29" spans="1:10" x14ac:dyDescent="0.2">
      <c r="B29" s="20" t="s">
        <v>40</v>
      </c>
      <c r="C29" s="20" t="s">
        <v>43</v>
      </c>
    </row>
  </sheetData>
  <mergeCells count="28">
    <mergeCell ref="A13:A14"/>
    <mergeCell ref="D13:D14"/>
    <mergeCell ref="E13:E14"/>
    <mergeCell ref="F13:F14"/>
    <mergeCell ref="G13:G14"/>
    <mergeCell ref="A15:A16"/>
    <mergeCell ref="D15:D16"/>
    <mergeCell ref="E15:E16"/>
    <mergeCell ref="F15:F16"/>
    <mergeCell ref="G15:G16"/>
    <mergeCell ref="A9:A10"/>
    <mergeCell ref="D9:D10"/>
    <mergeCell ref="E9:E10"/>
    <mergeCell ref="F9:F10"/>
    <mergeCell ref="G9:G10"/>
    <mergeCell ref="A11:A12"/>
    <mergeCell ref="D11:D12"/>
    <mergeCell ref="E11:E12"/>
    <mergeCell ref="F11:F12"/>
    <mergeCell ref="G11:G12"/>
    <mergeCell ref="A1:G1"/>
    <mergeCell ref="A4:A6"/>
    <mergeCell ref="C4:C6"/>
    <mergeCell ref="D4:D6"/>
    <mergeCell ref="E4:E6"/>
    <mergeCell ref="F4:F6"/>
    <mergeCell ref="G4:G6"/>
    <mergeCell ref="A2:G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opLeftCell="A22" workbookViewId="0">
      <selection activeCell="K37" sqref="K37"/>
    </sheetView>
  </sheetViews>
  <sheetFormatPr defaultColWidth="9.140625" defaultRowHeight="12" x14ac:dyDescent="0.2"/>
  <cols>
    <col min="1" max="2" width="9.140625" style="1"/>
    <col min="3" max="3" width="36.5703125" style="1" customWidth="1"/>
    <col min="4" max="6" width="9.140625" style="1"/>
    <col min="7" max="7" width="12.28515625" style="1" bestFit="1" customWidth="1"/>
    <col min="8" max="16384" width="9.140625" style="1"/>
  </cols>
  <sheetData>
    <row r="1" spans="1:7" x14ac:dyDescent="0.2">
      <c r="A1" s="46" t="s">
        <v>0</v>
      </c>
      <c r="B1" s="46"/>
      <c r="C1" s="46"/>
      <c r="D1" s="46"/>
      <c r="E1" s="46"/>
      <c r="F1" s="46"/>
      <c r="G1" s="46"/>
    </row>
    <row r="4" spans="1:7" x14ac:dyDescent="0.2">
      <c r="A4" s="48" t="s">
        <v>1</v>
      </c>
      <c r="B4" s="2" t="s">
        <v>2</v>
      </c>
      <c r="C4" s="48" t="s">
        <v>4</v>
      </c>
      <c r="D4" s="48" t="s">
        <v>5</v>
      </c>
      <c r="E4" s="48" t="s">
        <v>6</v>
      </c>
      <c r="F4" s="48" t="s">
        <v>7</v>
      </c>
      <c r="G4" s="48" t="s">
        <v>8</v>
      </c>
    </row>
    <row r="5" spans="1:7" x14ac:dyDescent="0.2">
      <c r="A5" s="49"/>
      <c r="B5" s="3"/>
      <c r="C5" s="49"/>
      <c r="D5" s="49"/>
      <c r="E5" s="49"/>
      <c r="F5" s="49"/>
      <c r="G5" s="49"/>
    </row>
    <row r="6" spans="1:7" x14ac:dyDescent="0.2">
      <c r="A6" s="50"/>
      <c r="B6" s="4" t="s">
        <v>3</v>
      </c>
      <c r="C6" s="50"/>
      <c r="D6" s="50"/>
      <c r="E6" s="50"/>
      <c r="F6" s="50"/>
      <c r="G6" s="50"/>
    </row>
    <row r="7" spans="1:7" x14ac:dyDescent="0.2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</row>
    <row r="8" spans="1:7" x14ac:dyDescent="0.2">
      <c r="A8" s="6">
        <v>1</v>
      </c>
      <c r="B8" s="6"/>
      <c r="C8" s="7" t="s">
        <v>12</v>
      </c>
      <c r="D8" s="6"/>
      <c r="E8" s="6"/>
      <c r="F8" s="6"/>
      <c r="G8" s="6"/>
    </row>
    <row r="9" spans="1:7" ht="48" x14ac:dyDescent="0.2">
      <c r="A9" s="51">
        <v>1</v>
      </c>
      <c r="B9" s="8" t="s">
        <v>13</v>
      </c>
      <c r="C9" s="9" t="s">
        <v>15</v>
      </c>
      <c r="D9" s="48">
        <f>500*4</f>
        <v>2000</v>
      </c>
      <c r="E9" s="53" t="s">
        <v>16</v>
      </c>
      <c r="F9" s="55">
        <v>3</v>
      </c>
      <c r="G9" s="55">
        <f>D9*F9</f>
        <v>6000</v>
      </c>
    </row>
    <row r="10" spans="1:7" ht="24" x14ac:dyDescent="0.2">
      <c r="A10" s="52"/>
      <c r="B10" s="10" t="s">
        <v>14</v>
      </c>
      <c r="C10" s="10" t="s">
        <v>10</v>
      </c>
      <c r="D10" s="50"/>
      <c r="E10" s="54"/>
      <c r="F10" s="56"/>
      <c r="G10" s="56"/>
    </row>
    <row r="11" spans="1:7" ht="36" x14ac:dyDescent="0.2">
      <c r="A11" s="51">
        <v>2</v>
      </c>
      <c r="B11" s="8" t="s">
        <v>13</v>
      </c>
      <c r="C11" s="9" t="s">
        <v>18</v>
      </c>
      <c r="D11" s="48">
        <v>2000</v>
      </c>
      <c r="E11" s="53" t="s">
        <v>16</v>
      </c>
      <c r="F11" s="55">
        <v>5</v>
      </c>
      <c r="G11" s="55">
        <f t="shared" ref="G11" si="0">D11*F11</f>
        <v>10000</v>
      </c>
    </row>
    <row r="12" spans="1:7" ht="24" x14ac:dyDescent="0.2">
      <c r="A12" s="52"/>
      <c r="B12" s="10" t="s">
        <v>17</v>
      </c>
      <c r="C12" s="10" t="s">
        <v>10</v>
      </c>
      <c r="D12" s="50"/>
      <c r="E12" s="54"/>
      <c r="F12" s="56"/>
      <c r="G12" s="56"/>
    </row>
    <row r="13" spans="1:7" ht="36" x14ac:dyDescent="0.2">
      <c r="A13" s="51">
        <v>3</v>
      </c>
      <c r="B13" s="8" t="s">
        <v>13</v>
      </c>
      <c r="C13" s="9" t="s">
        <v>20</v>
      </c>
      <c r="D13" s="48">
        <v>2000</v>
      </c>
      <c r="E13" s="53" t="s">
        <v>16</v>
      </c>
      <c r="F13" s="55">
        <v>12</v>
      </c>
      <c r="G13" s="55">
        <f t="shared" ref="G13" si="1">D13*F13</f>
        <v>24000</v>
      </c>
    </row>
    <row r="14" spans="1:7" ht="24" x14ac:dyDescent="0.2">
      <c r="A14" s="52"/>
      <c r="B14" s="10" t="s">
        <v>19</v>
      </c>
      <c r="C14" s="10" t="s">
        <v>10</v>
      </c>
      <c r="D14" s="50"/>
      <c r="E14" s="54"/>
      <c r="F14" s="56"/>
      <c r="G14" s="56"/>
    </row>
    <row r="15" spans="1:7" ht="24" x14ac:dyDescent="0.2">
      <c r="A15" s="51">
        <v>4</v>
      </c>
      <c r="B15" s="8" t="s">
        <v>13</v>
      </c>
      <c r="C15" s="9" t="s">
        <v>22</v>
      </c>
      <c r="D15" s="48">
        <v>2000</v>
      </c>
      <c r="E15" s="53" t="s">
        <v>16</v>
      </c>
      <c r="F15" s="55">
        <v>8</v>
      </c>
      <c r="G15" s="55">
        <f t="shared" ref="G15" si="2">D15*F15</f>
        <v>16000</v>
      </c>
    </row>
    <row r="16" spans="1:7" ht="24" x14ac:dyDescent="0.2">
      <c r="A16" s="52"/>
      <c r="B16" s="10" t="s">
        <v>21</v>
      </c>
      <c r="C16" s="10" t="s">
        <v>10</v>
      </c>
      <c r="D16" s="50"/>
      <c r="E16" s="54"/>
      <c r="F16" s="56"/>
      <c r="G16" s="56"/>
    </row>
    <row r="17" spans="1:7" x14ac:dyDescent="0.2">
      <c r="A17" s="11"/>
      <c r="B17" s="11"/>
      <c r="C17" s="12" t="s">
        <v>11</v>
      </c>
      <c r="D17" s="11"/>
      <c r="E17" s="11"/>
      <c r="F17" s="19"/>
      <c r="G17" s="13">
        <f>SUM(G9:G16)</f>
        <v>56000</v>
      </c>
    </row>
    <row r="18" spans="1:7" x14ac:dyDescent="0.2">
      <c r="A18" s="6">
        <v>2</v>
      </c>
      <c r="B18" s="6"/>
      <c r="C18" s="7" t="s">
        <v>23</v>
      </c>
      <c r="D18" s="6"/>
      <c r="E18" s="6"/>
      <c r="F18" s="14"/>
      <c r="G18" s="14"/>
    </row>
    <row r="19" spans="1:7" ht="24" x14ac:dyDescent="0.2">
      <c r="A19" s="51">
        <v>5</v>
      </c>
      <c r="B19" s="8" t="s">
        <v>13</v>
      </c>
      <c r="C19" s="9" t="s">
        <v>25</v>
      </c>
      <c r="D19" s="48">
        <v>500</v>
      </c>
      <c r="E19" s="53" t="s">
        <v>26</v>
      </c>
      <c r="F19" s="55">
        <v>9</v>
      </c>
      <c r="G19" s="55">
        <f>D19*F19</f>
        <v>4500</v>
      </c>
    </row>
    <row r="20" spans="1:7" ht="24" x14ac:dyDescent="0.2">
      <c r="A20" s="52"/>
      <c r="B20" s="10" t="s">
        <v>24</v>
      </c>
      <c r="C20" s="10" t="s">
        <v>10</v>
      </c>
      <c r="D20" s="50"/>
      <c r="E20" s="54"/>
      <c r="F20" s="56"/>
      <c r="G20" s="56"/>
    </row>
    <row r="21" spans="1:7" ht="48" x14ac:dyDescent="0.2">
      <c r="A21" s="51">
        <v>6</v>
      </c>
      <c r="B21" s="8" t="s">
        <v>9</v>
      </c>
      <c r="C21" s="9" t="s">
        <v>28</v>
      </c>
      <c r="D21" s="48">
        <v>300</v>
      </c>
      <c r="E21" s="53" t="s">
        <v>29</v>
      </c>
      <c r="F21" s="55">
        <v>10</v>
      </c>
      <c r="G21" s="55">
        <f>D21*F21</f>
        <v>3000</v>
      </c>
    </row>
    <row r="22" spans="1:7" ht="24" x14ac:dyDescent="0.2">
      <c r="A22" s="52"/>
      <c r="B22" s="10" t="s">
        <v>27</v>
      </c>
      <c r="C22" s="10" t="s">
        <v>10</v>
      </c>
      <c r="D22" s="50"/>
      <c r="E22" s="54"/>
      <c r="F22" s="56"/>
      <c r="G22" s="56"/>
    </row>
    <row r="23" spans="1:7" x14ac:dyDescent="0.2">
      <c r="A23" s="11"/>
      <c r="B23" s="11"/>
      <c r="C23" s="12" t="s">
        <v>11</v>
      </c>
      <c r="D23" s="11"/>
      <c r="E23" s="11"/>
      <c r="F23" s="19"/>
      <c r="G23" s="13">
        <f>SUM(G19:G22)</f>
        <v>7500</v>
      </c>
    </row>
    <row r="24" spans="1:7" x14ac:dyDescent="0.2">
      <c r="A24" s="6">
        <v>3</v>
      </c>
      <c r="B24" s="6"/>
      <c r="C24" s="7" t="s">
        <v>30</v>
      </c>
      <c r="D24" s="6"/>
      <c r="E24" s="6"/>
      <c r="F24" s="14"/>
      <c r="G24" s="14"/>
    </row>
    <row r="25" spans="1:7" ht="24" x14ac:dyDescent="0.2">
      <c r="A25" s="51">
        <v>7</v>
      </c>
      <c r="B25" s="8" t="s">
        <v>9</v>
      </c>
      <c r="C25" s="9" t="s">
        <v>32</v>
      </c>
      <c r="D25" s="48">
        <v>1000</v>
      </c>
      <c r="E25" s="53" t="s">
        <v>16</v>
      </c>
      <c r="F25" s="55">
        <v>2</v>
      </c>
      <c r="G25" s="55">
        <f>D25*F25</f>
        <v>2000</v>
      </c>
    </row>
    <row r="26" spans="1:7" ht="24" x14ac:dyDescent="0.2">
      <c r="A26" s="52"/>
      <c r="B26" s="10" t="s">
        <v>31</v>
      </c>
      <c r="C26" s="10" t="s">
        <v>10</v>
      </c>
      <c r="D26" s="50"/>
      <c r="E26" s="54"/>
      <c r="F26" s="56"/>
      <c r="G26" s="56"/>
    </row>
    <row r="27" spans="1:7" x14ac:dyDescent="0.2">
      <c r="A27" s="11"/>
      <c r="B27" s="11"/>
      <c r="C27" s="12" t="s">
        <v>11</v>
      </c>
      <c r="D27" s="11"/>
      <c r="E27" s="11"/>
      <c r="F27" s="11"/>
      <c r="G27" s="13">
        <f>SUM(G25)</f>
        <v>2000</v>
      </c>
    </row>
    <row r="28" spans="1:7" x14ac:dyDescent="0.2">
      <c r="A28" s="11"/>
      <c r="B28" s="11"/>
      <c r="C28" s="12" t="s">
        <v>33</v>
      </c>
      <c r="D28" s="11"/>
      <c r="E28" s="11"/>
      <c r="F28" s="15" t="s">
        <v>34</v>
      </c>
      <c r="G28" s="16">
        <f>G17+G23+G27</f>
        <v>65500</v>
      </c>
    </row>
    <row r="29" spans="1:7" x14ac:dyDescent="0.2">
      <c r="F29" s="17" t="s">
        <v>35</v>
      </c>
      <c r="G29" s="18">
        <f>G28*0.23</f>
        <v>15065</v>
      </c>
    </row>
    <row r="30" spans="1:7" x14ac:dyDescent="0.2">
      <c r="F30" s="17" t="s">
        <v>36</v>
      </c>
      <c r="G30" s="18">
        <f>G28+G29</f>
        <v>80565</v>
      </c>
    </row>
    <row r="32" spans="1:7" ht="22.5" customHeight="1" x14ac:dyDescent="0.2">
      <c r="B32" s="20" t="s">
        <v>37</v>
      </c>
      <c r="C32" s="20"/>
    </row>
    <row r="33" spans="1:7" ht="22.5" customHeight="1" x14ac:dyDescent="0.2"/>
    <row r="34" spans="1:7" ht="22.5" customHeight="1" x14ac:dyDescent="0.2"/>
    <row r="35" spans="1:7" ht="22.5" customHeight="1" x14ac:dyDescent="0.2">
      <c r="B35" s="20" t="s">
        <v>38</v>
      </c>
      <c r="C35" s="20"/>
    </row>
    <row r="36" spans="1:7" ht="22.5" customHeight="1" x14ac:dyDescent="0.2"/>
    <row r="37" spans="1:7" ht="22.5" customHeight="1" x14ac:dyDescent="0.2"/>
    <row r="38" spans="1:7" ht="22.5" customHeight="1" x14ac:dyDescent="0.2">
      <c r="B38" s="20" t="s">
        <v>39</v>
      </c>
      <c r="C38" s="20"/>
    </row>
    <row r="39" spans="1:7" x14ac:dyDescent="0.2">
      <c r="B39" s="21"/>
    </row>
    <row r="40" spans="1:7" x14ac:dyDescent="0.2">
      <c r="B40" s="20" t="s">
        <v>40</v>
      </c>
      <c r="C40" s="20" t="s">
        <v>41</v>
      </c>
    </row>
    <row r="48" spans="1:7" x14ac:dyDescent="0.2">
      <c r="A48" s="48" t="s">
        <v>1</v>
      </c>
      <c r="B48" s="2" t="s">
        <v>2</v>
      </c>
      <c r="C48" s="48" t="s">
        <v>4</v>
      </c>
      <c r="D48" s="48" t="s">
        <v>5</v>
      </c>
      <c r="E48" s="48" t="s">
        <v>6</v>
      </c>
      <c r="F48" s="48" t="s">
        <v>7</v>
      </c>
      <c r="G48" s="48" t="s">
        <v>8</v>
      </c>
    </row>
    <row r="49" spans="1:7" x14ac:dyDescent="0.2">
      <c r="A49" s="49"/>
      <c r="B49" s="3"/>
      <c r="C49" s="49"/>
      <c r="D49" s="49"/>
      <c r="E49" s="49"/>
      <c r="F49" s="49"/>
      <c r="G49" s="49"/>
    </row>
    <row r="50" spans="1:7" x14ac:dyDescent="0.2">
      <c r="A50" s="50"/>
      <c r="B50" s="4" t="s">
        <v>3</v>
      </c>
      <c r="C50" s="50"/>
      <c r="D50" s="50"/>
      <c r="E50" s="50"/>
      <c r="F50" s="50"/>
      <c r="G50" s="50"/>
    </row>
    <row r="51" spans="1:7" x14ac:dyDescent="0.2">
      <c r="A51" s="5">
        <v>1</v>
      </c>
      <c r="B51" s="5">
        <v>2</v>
      </c>
      <c r="C51" s="5">
        <v>3</v>
      </c>
      <c r="D51" s="5">
        <v>4</v>
      </c>
      <c r="E51" s="5">
        <v>5</v>
      </c>
      <c r="F51" s="5">
        <v>6</v>
      </c>
      <c r="G51" s="5">
        <v>7</v>
      </c>
    </row>
    <row r="52" spans="1:7" x14ac:dyDescent="0.2">
      <c r="A52" s="6">
        <v>1</v>
      </c>
      <c r="B52" s="6"/>
      <c r="C52" s="7" t="s">
        <v>12</v>
      </c>
      <c r="D52" s="6"/>
      <c r="E52" s="6"/>
      <c r="F52" s="6"/>
      <c r="G52" s="6"/>
    </row>
    <row r="53" spans="1:7" ht="48" x14ac:dyDescent="0.2">
      <c r="A53" s="51">
        <v>1</v>
      </c>
      <c r="B53" s="8" t="s">
        <v>13</v>
      </c>
      <c r="C53" s="9" t="s">
        <v>15</v>
      </c>
      <c r="D53" s="48">
        <f>500*3.5</f>
        <v>1750</v>
      </c>
      <c r="E53" s="53" t="s">
        <v>16</v>
      </c>
      <c r="F53" s="55">
        <v>2.9</v>
      </c>
      <c r="G53" s="55">
        <f>D53*F53</f>
        <v>5075</v>
      </c>
    </row>
    <row r="54" spans="1:7" ht="24" x14ac:dyDescent="0.2">
      <c r="A54" s="52"/>
      <c r="B54" s="10" t="s">
        <v>14</v>
      </c>
      <c r="C54" s="10" t="s">
        <v>10</v>
      </c>
      <c r="D54" s="50"/>
      <c r="E54" s="54"/>
      <c r="F54" s="56"/>
      <c r="G54" s="56"/>
    </row>
    <row r="55" spans="1:7" ht="36" x14ac:dyDescent="0.2">
      <c r="A55" s="51">
        <v>2</v>
      </c>
      <c r="B55" s="8" t="s">
        <v>13</v>
      </c>
      <c r="C55" s="9" t="s">
        <v>18</v>
      </c>
      <c r="D55" s="48">
        <v>1750</v>
      </c>
      <c r="E55" s="53" t="s">
        <v>16</v>
      </c>
      <c r="F55" s="55">
        <v>5</v>
      </c>
      <c r="G55" s="55">
        <f t="shared" ref="G55" si="3">D55*F55</f>
        <v>8750</v>
      </c>
    </row>
    <row r="56" spans="1:7" ht="24" x14ac:dyDescent="0.2">
      <c r="A56" s="52"/>
      <c r="B56" s="10" t="s">
        <v>17</v>
      </c>
      <c r="C56" s="10" t="s">
        <v>10</v>
      </c>
      <c r="D56" s="50"/>
      <c r="E56" s="54"/>
      <c r="F56" s="56"/>
      <c r="G56" s="56"/>
    </row>
    <row r="57" spans="1:7" ht="36" x14ac:dyDescent="0.2">
      <c r="A57" s="51">
        <v>3</v>
      </c>
      <c r="B57" s="8" t="s">
        <v>13</v>
      </c>
      <c r="C57" s="9" t="s">
        <v>20</v>
      </c>
      <c r="D57" s="48">
        <v>1750</v>
      </c>
      <c r="E57" s="53" t="s">
        <v>16</v>
      </c>
      <c r="F57" s="55">
        <v>11.5</v>
      </c>
      <c r="G57" s="55">
        <f t="shared" ref="G57" si="4">D57*F57</f>
        <v>20125</v>
      </c>
    </row>
    <row r="58" spans="1:7" ht="24" x14ac:dyDescent="0.2">
      <c r="A58" s="52"/>
      <c r="B58" s="10" t="s">
        <v>19</v>
      </c>
      <c r="C58" s="10" t="s">
        <v>10</v>
      </c>
      <c r="D58" s="50"/>
      <c r="E58" s="54"/>
      <c r="F58" s="56"/>
      <c r="G58" s="56"/>
    </row>
    <row r="59" spans="1:7" ht="24" x14ac:dyDescent="0.2">
      <c r="A59" s="51">
        <v>4</v>
      </c>
      <c r="B59" s="8" t="s">
        <v>13</v>
      </c>
      <c r="C59" s="9" t="s">
        <v>22</v>
      </c>
      <c r="D59" s="48">
        <v>1750</v>
      </c>
      <c r="E59" s="53" t="s">
        <v>16</v>
      </c>
      <c r="F59" s="55">
        <v>6.1</v>
      </c>
      <c r="G59" s="55">
        <f t="shared" ref="G59" si="5">D59*F59</f>
        <v>10675</v>
      </c>
    </row>
    <row r="60" spans="1:7" ht="24" x14ac:dyDescent="0.2">
      <c r="A60" s="52"/>
      <c r="B60" s="10" t="s">
        <v>21</v>
      </c>
      <c r="C60" s="10" t="s">
        <v>10</v>
      </c>
      <c r="D60" s="50"/>
      <c r="E60" s="54"/>
      <c r="F60" s="56"/>
      <c r="G60" s="56"/>
    </row>
    <row r="61" spans="1:7" x14ac:dyDescent="0.2">
      <c r="A61" s="11"/>
      <c r="B61" s="11"/>
      <c r="C61" s="12" t="s">
        <v>11</v>
      </c>
      <c r="D61" s="11"/>
      <c r="E61" s="11"/>
      <c r="F61" s="19"/>
      <c r="G61" s="13">
        <f>SUM(G53:G60)</f>
        <v>44625</v>
      </c>
    </row>
    <row r="62" spans="1:7" x14ac:dyDescent="0.2">
      <c r="F62" s="17" t="s">
        <v>35</v>
      </c>
      <c r="G62" s="18">
        <f>G61*0.23</f>
        <v>10263.75</v>
      </c>
    </row>
    <row r="63" spans="1:7" x14ac:dyDescent="0.2">
      <c r="F63" s="17" t="s">
        <v>36</v>
      </c>
      <c r="G63" s="18">
        <f>G61+G62</f>
        <v>54888.75</v>
      </c>
    </row>
  </sheetData>
  <mergeCells count="68">
    <mergeCell ref="G4:G6"/>
    <mergeCell ref="A4:A6"/>
    <mergeCell ref="C4:C6"/>
    <mergeCell ref="D4:D6"/>
    <mergeCell ref="E4:E6"/>
    <mergeCell ref="F4:F6"/>
    <mergeCell ref="A11:A12"/>
    <mergeCell ref="D11:D12"/>
    <mergeCell ref="E11:E12"/>
    <mergeCell ref="F11:F12"/>
    <mergeCell ref="G11:G12"/>
    <mergeCell ref="A9:A10"/>
    <mergeCell ref="D9:D10"/>
    <mergeCell ref="E9:E10"/>
    <mergeCell ref="F9:F10"/>
    <mergeCell ref="G9:G10"/>
    <mergeCell ref="A21:A22"/>
    <mergeCell ref="D21:D22"/>
    <mergeCell ref="E21:E22"/>
    <mergeCell ref="F21:F22"/>
    <mergeCell ref="G21:G22"/>
    <mergeCell ref="A1:G1"/>
    <mergeCell ref="A19:A20"/>
    <mergeCell ref="D19:D20"/>
    <mergeCell ref="E19:E20"/>
    <mergeCell ref="F19:F20"/>
    <mergeCell ref="G19:G20"/>
    <mergeCell ref="A13:A14"/>
    <mergeCell ref="D13:D14"/>
    <mergeCell ref="E13:E14"/>
    <mergeCell ref="F13:F14"/>
    <mergeCell ref="G13:G14"/>
    <mergeCell ref="A15:A16"/>
    <mergeCell ref="D15:D16"/>
    <mergeCell ref="E15:E16"/>
    <mergeCell ref="F15:F16"/>
    <mergeCell ref="G15:G16"/>
    <mergeCell ref="A25:A26"/>
    <mergeCell ref="D25:D26"/>
    <mergeCell ref="E25:E26"/>
    <mergeCell ref="F25:F26"/>
    <mergeCell ref="G25:G26"/>
    <mergeCell ref="G48:G50"/>
    <mergeCell ref="A53:A54"/>
    <mergeCell ref="D53:D54"/>
    <mergeCell ref="E53:E54"/>
    <mergeCell ref="F53:F54"/>
    <mergeCell ref="G53:G54"/>
    <mergeCell ref="A48:A50"/>
    <mergeCell ref="C48:C50"/>
    <mergeCell ref="D48:D50"/>
    <mergeCell ref="E48:E50"/>
    <mergeCell ref="F48:F50"/>
    <mergeCell ref="A55:A56"/>
    <mergeCell ref="D55:D56"/>
    <mergeCell ref="E55:E56"/>
    <mergeCell ref="F55:F56"/>
    <mergeCell ref="G55:G56"/>
    <mergeCell ref="A57:A58"/>
    <mergeCell ref="D57:D58"/>
    <mergeCell ref="E57:E58"/>
    <mergeCell ref="F57:F58"/>
    <mergeCell ref="G57:G58"/>
    <mergeCell ref="A59:A60"/>
    <mergeCell ref="D59:D60"/>
    <mergeCell ref="E59:E60"/>
    <mergeCell ref="F59:F60"/>
    <mergeCell ref="G59:G60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Arkusz3</vt:lpstr>
      <vt:lpstr>Arkusz2</vt:lpstr>
      <vt:lpstr>Arkusz1</vt:lpstr>
      <vt:lpstr>Arkusz3!Obszar_wydruku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Gmina Górno POKL</cp:lastModifiedBy>
  <cp:lastPrinted>2016-10-03T15:41:01Z</cp:lastPrinted>
  <dcterms:created xsi:type="dcterms:W3CDTF">2014-04-09T08:28:35Z</dcterms:created>
  <dcterms:modified xsi:type="dcterms:W3CDTF">2016-10-03T15:50:53Z</dcterms:modified>
</cp:coreProperties>
</file>