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00" activeTab="4"/>
  </bookViews>
  <sheets>
    <sheet name="budynki " sheetId="1" r:id="rId1"/>
    <sheet name="wyposażenie" sheetId="2" r:id="rId2"/>
    <sheet name="elektronika" sheetId="3" r:id="rId3"/>
    <sheet name="pojazdy" sheetId="4" r:id="rId4"/>
    <sheet name="szkodowość" sheetId="5" r:id="rId5"/>
  </sheets>
  <definedNames>
    <definedName name="_xlnm.Print_Area" localSheetId="0">'budynki '!$A$1:$M$111</definedName>
    <definedName name="_xlnm.Print_Area" localSheetId="2">'elektronika'!$A$1:$E$112</definedName>
    <definedName name="_xlnm.Print_Area" localSheetId="3">'pojazdy'!$A$1:$S$26</definedName>
    <definedName name="_xlnm.Print_Area" localSheetId="1">'wyposażenie'!$A$1:$F$25</definedName>
  </definedNames>
  <calcPr fullCalcOnLoad="1"/>
</workbook>
</file>

<file path=xl/sharedStrings.xml><?xml version="1.0" encoding="utf-8"?>
<sst xmlns="http://schemas.openxmlformats.org/spreadsheetml/2006/main" count="856" uniqueCount="450">
  <si>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</si>
  <si>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</si>
  <si>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</si>
  <si>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</si>
  <si>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</si>
  <si>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</si>
  <si>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</si>
  <si>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</si>
  <si>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</si>
  <si>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</si>
  <si>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</si>
  <si>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</si>
  <si>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</si>
  <si>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 xml:space="preserve">zabezpieczenia                                       (znane zabiezpieczenia p-poż                                     i przeciw kradzieżowe)                                     </t>
  </si>
  <si>
    <t>2.</t>
  </si>
  <si>
    <t>3.</t>
  </si>
  <si>
    <t>4.</t>
  </si>
  <si>
    <t>5.</t>
  </si>
  <si>
    <t>6.</t>
  </si>
  <si>
    <t>7.</t>
  </si>
  <si>
    <t>8.</t>
  </si>
  <si>
    <t>9.</t>
  </si>
  <si>
    <t>Urząd Gminy</t>
  </si>
  <si>
    <t>1. Urząd Gminy</t>
  </si>
  <si>
    <t>3. Ośrodek Pomocy Społecznej w Lipuszu</t>
  </si>
  <si>
    <t>4. Zespół Szkół w Lipuszu</t>
  </si>
  <si>
    <t>Szkoła Podstawowa w Tuszkowach</t>
  </si>
  <si>
    <t>5. Szkoła Podstawowa w Tuszkowach</t>
  </si>
  <si>
    <t>Przedszkole Lipusz</t>
  </si>
  <si>
    <t>6. Przedszkole Lipusz</t>
  </si>
  <si>
    <t>Zespół Szkół w Lipuszu</t>
  </si>
  <si>
    <t>Gminny Ośrodek Kultury Sportu i Rekreacji</t>
  </si>
  <si>
    <t>8. Ochotnicza Straż Pożarna Lipusz</t>
  </si>
  <si>
    <t>2. Gminny Ośrodek Kultury Sportu i Rekreacji</t>
  </si>
  <si>
    <t>Wykaz sprzętu elektronicznego przenośnego</t>
  </si>
  <si>
    <t>7. Remiza OSP Tuszkowy</t>
  </si>
  <si>
    <t>Nazwa jednostki</t>
  </si>
  <si>
    <t>Urządzenia i wyposażenie</t>
  </si>
  <si>
    <t>Ośrodek Pomocy Społecznej</t>
  </si>
  <si>
    <t>Przedszkole w Lipuszu</t>
  </si>
  <si>
    <t>Zbiory biblioteczne</t>
  </si>
  <si>
    <t>Ochotnicza Straż Pożarna Tuszkowy</t>
  </si>
  <si>
    <t>Ochotnicza Straż Pożarna Lipusz</t>
  </si>
  <si>
    <t>powierzchnia m2</t>
  </si>
  <si>
    <t>Maszynownia-pompy ciepła</t>
  </si>
  <si>
    <t xml:space="preserve"> Gminna Biblioteka Publiczna im. F. Sędzickego w Lipuszu </t>
  </si>
  <si>
    <t>Ośrodek Pomocy Społecznej w Lipuszu</t>
  </si>
  <si>
    <t>brak</t>
  </si>
  <si>
    <t>Łacznie</t>
  </si>
  <si>
    <t>9. Gminna Biblioteka Publiczna</t>
  </si>
  <si>
    <t>Liczba pracowników: 11</t>
  </si>
  <si>
    <t>zestaw komputerowy</t>
  </si>
  <si>
    <t>Czy budynek jest pod nadzorem konserwatora zabytków? Tak\Nie</t>
  </si>
  <si>
    <t>Remont generalny w budynkach, które mają więcej niż 50 lat? Tak\Nie - Kiedy?</t>
  </si>
  <si>
    <t>Rodzaj konstrukcji budynków i pokrycia dachowego</t>
  </si>
  <si>
    <t>Czy budynek(budowla) jest pustostanem wyłączonym z eksploatacji? Tak\Nie</t>
  </si>
  <si>
    <t xml:space="preserve">Pawilon szkolny </t>
  </si>
  <si>
    <t>kraty -parter gaśnice proszkowe 2 szt.</t>
  </si>
  <si>
    <t>Tuszkowy 2, 83-424 Lipusz</t>
  </si>
  <si>
    <t>Nie</t>
  </si>
  <si>
    <t>użytkowanie od 1966</t>
  </si>
  <si>
    <t>pokrycie dachowe - papa termozgrzewalna</t>
  </si>
  <si>
    <t>nie</t>
  </si>
  <si>
    <t>Liczba pracowników: 10</t>
  </si>
  <si>
    <t>Konsola XBOX 360 + Kinect</t>
  </si>
  <si>
    <t>2013r.</t>
  </si>
  <si>
    <t>Czytnik Kodów kreskowych</t>
  </si>
  <si>
    <t>2014r.</t>
  </si>
  <si>
    <t>Liczba pracowników: 2</t>
  </si>
  <si>
    <t>Budynek Przedszkola</t>
  </si>
  <si>
    <t>gaśnice proszkowa 2 szt.</t>
  </si>
  <si>
    <t xml:space="preserve">Lipusz, ul. Derdowskiego 7A </t>
  </si>
  <si>
    <t xml:space="preserve">nie </t>
  </si>
  <si>
    <t>Rodzaj konstrukcji - beton; pokrycie dachowe - konstrukcja dachowa; pokrycie - papa i blacha</t>
  </si>
  <si>
    <t>Liczba pracowników: 13</t>
  </si>
  <si>
    <t>Radiomagnetofon SONY GD-S07</t>
  </si>
  <si>
    <t>Laptop HP 15,6 Pavilion KMPENOTG</t>
  </si>
  <si>
    <t>Budynek GOKSiR                    (sala klubowa)</t>
  </si>
  <si>
    <t>ok. 1915</t>
  </si>
  <si>
    <t>Gaśnice proszkowa 1 szt., system alarmowy</t>
  </si>
  <si>
    <t>Lipusz, ul. Młyńska 12</t>
  </si>
  <si>
    <t>strefa konserwatorska</t>
  </si>
  <si>
    <t>tak / 2010 rok</t>
  </si>
  <si>
    <t>drewniana,papa</t>
  </si>
  <si>
    <t>Dom Kultury                             (sala widowiskowa)</t>
  </si>
  <si>
    <t>Gaśnice proszkowe 3 szt.</t>
  </si>
  <si>
    <t>Domek kortowo-stadionowy</t>
  </si>
  <si>
    <t>Gaśnica proszkowa 1 szt</t>
  </si>
  <si>
    <t xml:space="preserve">Lipusz, ul. Derdowskiego  </t>
  </si>
  <si>
    <t>drewniana,blacha</t>
  </si>
  <si>
    <t>Stadion sportowy</t>
  </si>
  <si>
    <t>1,85  ha</t>
  </si>
  <si>
    <t>Lipusz, ul. Derdowskiego</t>
  </si>
  <si>
    <t>tak/1997</t>
  </si>
  <si>
    <t>obiekt sportowy</t>
  </si>
  <si>
    <t>Korty z oświetleniem</t>
  </si>
  <si>
    <t>Liczba pracowników: 5</t>
  </si>
  <si>
    <t>Nagłośnienie zestaw- PROW</t>
  </si>
  <si>
    <t>kraty na oknach</t>
  </si>
  <si>
    <t>Lipusz, ul. Wybickiego</t>
  </si>
  <si>
    <t>Budynek Zespołu Szkół</t>
  </si>
  <si>
    <t xml:space="preserve">system alarmowy całodobowy gaśnice GSE-27 1 szt, proszkowe 11 szt., monitoring </t>
  </si>
  <si>
    <t>Lipusz, ul.Derdowskiego 7A</t>
  </si>
  <si>
    <t xml:space="preserve">murowana/blacha </t>
  </si>
  <si>
    <t>gaśnice proszkowe 2 szt.</t>
  </si>
  <si>
    <t xml:space="preserve">Hala sportowa </t>
  </si>
  <si>
    <t>gaśnice proszkowe - 6 szt., system alarmowy, monitoring</t>
  </si>
  <si>
    <t>Lipusz, ul. Derdowskiego 7A</t>
  </si>
  <si>
    <t>murowana/blacha</t>
  </si>
  <si>
    <t>Boisko Orlik</t>
  </si>
  <si>
    <t>Budynek zaplecza boiska Orlik</t>
  </si>
  <si>
    <t xml:space="preserve">gaśnica proszkowa - 1 szt. </t>
  </si>
  <si>
    <t>drewniany/papa</t>
  </si>
  <si>
    <t xml:space="preserve">Szlaban hydrauliczny </t>
  </si>
  <si>
    <t xml:space="preserve">Ogrodzenie przy szkole </t>
  </si>
  <si>
    <t>Liczba pracowników: 55</t>
  </si>
  <si>
    <t xml:space="preserve">Radiomagnetofon Sony CFG-S07 </t>
  </si>
  <si>
    <t>Radiomagnetofon Philips AZ385/12</t>
  </si>
  <si>
    <t xml:space="preserve">Radiomagnetofon Hyundai TRC </t>
  </si>
  <si>
    <t>Urządzenie wielofunkcyjne KHPEAIOIN3 3515</t>
  </si>
  <si>
    <t xml:space="preserve">Telefon Panasonic KX-TG2511 PDM </t>
  </si>
  <si>
    <t>Zestaw nagłosnieniowy (mikrofon bezprzewodowy +odtwarzacz DVD+statyw kolumnowy+ case - akcesoria</t>
  </si>
  <si>
    <t>Drukarka Bixdon SLP-T400</t>
  </si>
  <si>
    <t>Czytnik Motorada LS2208</t>
  </si>
  <si>
    <t xml:space="preserve">Kolektor AvgoxPT-20 </t>
  </si>
  <si>
    <t>Ekran projekcyjny</t>
  </si>
  <si>
    <t>Fax Panasonic KX-FC268PD</t>
  </si>
  <si>
    <t>Obiektyw TAMRON AF 18-250 mm</t>
  </si>
  <si>
    <t>Głośniki</t>
  </si>
  <si>
    <t xml:space="preserve">Projektor Benq </t>
  </si>
  <si>
    <t>Aparat Olympus TG-3, etui, karta pamieci</t>
  </si>
  <si>
    <t>Remiza OSP Lipusz</t>
  </si>
  <si>
    <t>gaśnice proszkowe-1szt.,śniegowa 1 szt.</t>
  </si>
  <si>
    <t>Lipusz, ul. Młyńska 18</t>
  </si>
  <si>
    <t>NIE</t>
  </si>
  <si>
    <t>TAK</t>
  </si>
  <si>
    <t>MUROWANA/STROPODACH (PAPA)</t>
  </si>
  <si>
    <t>Remiza OSP Tuszkowy</t>
  </si>
  <si>
    <t>Tuszkowy</t>
  </si>
  <si>
    <t>Budynek biurowy</t>
  </si>
  <si>
    <t>sys.alarmowy parter kraty          gaśnice proszkowe-6szt.,śniegowa 1 szt.</t>
  </si>
  <si>
    <t>Lipusz, ul. Derdowskiego 7</t>
  </si>
  <si>
    <t>Budynek – Agronomówka</t>
  </si>
  <si>
    <t>Lipusz, ul. Majkowskiego 9</t>
  </si>
  <si>
    <t>MUROWANA/STROPODACH (STYROPAPA)</t>
  </si>
  <si>
    <t>Budynek mieszkalny</t>
  </si>
  <si>
    <t>Lipusz, ul. Pocztowa 1</t>
  </si>
  <si>
    <t>MUROWANA/DACHÓWKA+PAPA</t>
  </si>
  <si>
    <t>Budynek gospodarczy przy Agronomówce</t>
  </si>
  <si>
    <t>MUROWANA/PAPA</t>
  </si>
  <si>
    <t>Budynek gospodarczy</t>
  </si>
  <si>
    <t>239,95 m2</t>
  </si>
  <si>
    <t>MUROWANA/BLACHA TRAPEZOWA OCYNK</t>
  </si>
  <si>
    <t>Budynek gospodarczy przy Kościele Poewangelickim</t>
  </si>
  <si>
    <t>160 m2</t>
  </si>
  <si>
    <t>Lipusz, ul. Wybickiego 1</t>
  </si>
  <si>
    <t>MUROWANA/DACHÓWKA</t>
  </si>
  <si>
    <t>Budynek łaźni</t>
  </si>
  <si>
    <t>Lipusz, ul. Rogali 12</t>
  </si>
  <si>
    <t>2007</t>
  </si>
  <si>
    <t>Garaż 2-boksowy przy Agronomówce</t>
  </si>
  <si>
    <t xml:space="preserve">Budynek stacji wodociągowej </t>
  </si>
  <si>
    <t>gaśnica proszkowa 1 szt.</t>
  </si>
  <si>
    <t>Gostomko</t>
  </si>
  <si>
    <t>Lipuska Huta</t>
  </si>
  <si>
    <t>Wiata PKS</t>
  </si>
  <si>
    <t>MUROWANA/BLACHA</t>
  </si>
  <si>
    <t>Budynek Kościoła Poewangielickiego</t>
  </si>
  <si>
    <t>Wiata przystankowa</t>
  </si>
  <si>
    <t>STALOWA /PRZESZKLENIA</t>
  </si>
  <si>
    <t>Budynek starej szkoły</t>
  </si>
  <si>
    <t>Budynek Ośrodka Zdrowia</t>
  </si>
  <si>
    <t>w dzierżawie</t>
  </si>
  <si>
    <t xml:space="preserve">Lipusz, ul. Rogali 1 </t>
  </si>
  <si>
    <t>*dobudowa z 2013 roku, powierzchnia 387,94 m2 o wartości 470 340,68 zł</t>
  </si>
  <si>
    <t>2013 r.</t>
  </si>
  <si>
    <t>Budynek Komunalany</t>
  </si>
  <si>
    <t>Lipusz, ul. Szeroka 41</t>
  </si>
  <si>
    <t>MUROWANA/BLACHODACHÓWKA</t>
  </si>
  <si>
    <t>Budynek Urzędu Gminy</t>
  </si>
  <si>
    <t xml:space="preserve">sys. Alarmowy, obiekt chroniony, monitoring gaśnice </t>
  </si>
  <si>
    <t>Lipusz, ul. Wybickiego 27</t>
  </si>
  <si>
    <t>Budynek  - świetlica wiejska</t>
  </si>
  <si>
    <t>Szklana Huta</t>
  </si>
  <si>
    <t>2008 r.</t>
  </si>
  <si>
    <t>DREWNIANA/PAPA</t>
  </si>
  <si>
    <t>Oczyszczalnia ścieków</t>
  </si>
  <si>
    <t>gaśnice proszkowe-2szt.,śniegowa 1 szt.</t>
  </si>
  <si>
    <t xml:space="preserve">Lipusz, ul. Majkowskiego </t>
  </si>
  <si>
    <t>2014 r.</t>
  </si>
  <si>
    <t>Plac zabaw</t>
  </si>
  <si>
    <t xml:space="preserve">Lipusz, ul. Rogali </t>
  </si>
  <si>
    <t>-</t>
  </si>
  <si>
    <t>Przystań rzeczna</t>
  </si>
  <si>
    <t>Lipusz ul Młyńska</t>
  </si>
  <si>
    <t>Pomost pole biwakowe</t>
  </si>
  <si>
    <t>Lipusz ul Lipowa</t>
  </si>
  <si>
    <t>Wiata Gostomko</t>
  </si>
  <si>
    <t>DREWNIANA/GONT BITUICZNY</t>
  </si>
  <si>
    <t>Fontanna</t>
  </si>
  <si>
    <t>Lipusz, ul. Młyńska</t>
  </si>
  <si>
    <t>Przystań - pomost stalowo-drewniany</t>
  </si>
  <si>
    <t>Drewniana wiata na kajaki</t>
  </si>
  <si>
    <t>Sanitariaty</t>
  </si>
  <si>
    <t>Lipusz - Skoczkowo</t>
  </si>
  <si>
    <t>Lipusz ul. Szeroka</t>
  </si>
  <si>
    <t>lokal mieszkalny</t>
  </si>
  <si>
    <t>Lipusz, ul. Lipowa 10</t>
  </si>
  <si>
    <t>BRAK DANYCH</t>
  </si>
  <si>
    <t>MUROWANY/DACHÓWKA</t>
  </si>
  <si>
    <t>Lipusz, ul Kolejowa 4</t>
  </si>
  <si>
    <t>Pomieszczenia gospodarcze w budynku gospodarczym ul. Lipowa 10 w Lipuszu</t>
  </si>
  <si>
    <t>Pomieszczenia gospodarcze w budynku  ul. Kolejowa 4  w Lipuszu</t>
  </si>
  <si>
    <t>Kąpielisko - pomosty</t>
  </si>
  <si>
    <t>jezioro - Skrzynki Duże</t>
  </si>
  <si>
    <t>Budynek Starego Przedszkola</t>
  </si>
  <si>
    <t>Lipusz, ul. Rogali</t>
  </si>
  <si>
    <t>Budynek Starej Sali gimnastycznej</t>
  </si>
  <si>
    <t>laptop z oprogramowaniem i pakietem biurowym</t>
  </si>
  <si>
    <t>mikrofon bezprzewodowy 2szt</t>
  </si>
  <si>
    <t>mikrofon typu "gęsia szyja" 11szt</t>
  </si>
  <si>
    <t>laptory DELL VOSTRO 2szt</t>
  </si>
  <si>
    <t>Laptopy 50 szt (użytkowane przez: ZS w Lipuszu - 30 szt, SP w Tuszkowach - 6 szt, GOKSiR - 8 szt, GBP - 6 szt)</t>
  </si>
  <si>
    <t>zestaw komputerowy HP 500B MT</t>
  </si>
  <si>
    <t>telewizor LCD</t>
  </si>
  <si>
    <t>Projektor multimedialny</t>
  </si>
  <si>
    <t>ekran projekcyjny ścienny</t>
  </si>
  <si>
    <t>projektor ultrakrótki (multimedialny)</t>
  </si>
  <si>
    <t>tablica interaktywna</t>
  </si>
  <si>
    <t>wzmacniacz</t>
  </si>
  <si>
    <t>głośnik ścienny 4szt</t>
  </si>
  <si>
    <t>szafa rack</t>
  </si>
  <si>
    <t>jednostka centralna systemu</t>
  </si>
  <si>
    <t>pulpit konferencyjny 11szt</t>
  </si>
  <si>
    <t>odbiornik mikrofonowy</t>
  </si>
  <si>
    <t>serwer i 2 przełaczniki</t>
  </si>
  <si>
    <t>Zestaw Komputer DELL VOSTRO 1szt</t>
  </si>
  <si>
    <t>Klimatyzator</t>
  </si>
  <si>
    <t>UPS</t>
  </si>
  <si>
    <t>centrala telefoniczna, system alarmowy, monitoring, sieć komputerowa w budyku przy ul. Wybickiego 27</t>
  </si>
  <si>
    <t>Urządzenie wielofunkcyjne HP PRO Pentium</t>
  </si>
  <si>
    <t>zestaw komputerowy HP PRO</t>
  </si>
  <si>
    <t>Kasa fiskalna Novitus Nano</t>
  </si>
  <si>
    <t>Zestawy komputerowe 35 szt</t>
  </si>
  <si>
    <t>w sezonie letnim u inkasenta pola biwakowego</t>
  </si>
  <si>
    <t>Wyświetlacz graficzny PROW</t>
  </si>
  <si>
    <t>Budynek kotłowni przy Zespole Szkół / Stacja uzdatniania wody</t>
  </si>
  <si>
    <t>tak / 2014 rok</t>
  </si>
  <si>
    <t>Stacja uzdatniania wody/zbiorniki</t>
  </si>
  <si>
    <t>Lipusz ul.Derdowskiedo 7a</t>
  </si>
  <si>
    <t>PSZOK - Punkt selektywnej zbiórki odpadów komunalnych</t>
  </si>
  <si>
    <t>Lipusz, ul. Majkowskiego 9B</t>
  </si>
  <si>
    <t>Konstrukcja stalowa/blacha</t>
  </si>
  <si>
    <t xml:space="preserve">Zestaw Komputer (Fujitsu) ESPRIMO P420 MT </t>
  </si>
  <si>
    <t>Zestaw Komputer NTT Biznes WA800W (KDR)</t>
  </si>
  <si>
    <t>Komputer (Fujitsu) ESPRIMO P556</t>
  </si>
  <si>
    <t xml:space="preserve">zestawDell Vostro 3900 </t>
  </si>
  <si>
    <t>Wiata o wym 390/480/210 z pokryciem dachowym</t>
  </si>
  <si>
    <t>DREWNIANA/BLACHODACHÓWKA</t>
  </si>
  <si>
    <t>Wiata o wym 440/480/180 bez pokrycia dachowego</t>
  </si>
  <si>
    <t>Lipusz, ul. Rogali 1</t>
  </si>
  <si>
    <t>DREWNIANA</t>
  </si>
  <si>
    <t>Zestaw Komputer DELL VOSTRO V3650MT</t>
  </si>
  <si>
    <t xml:space="preserve">Komputer DELL VOSTRO 3250 </t>
  </si>
  <si>
    <t>Zestaw Komputer DELL VOSTRO 3668</t>
  </si>
  <si>
    <t>Rejestrator TASCOM DR-100MK3</t>
  </si>
  <si>
    <t>Ruter UTM SN210 Stromshield</t>
  </si>
  <si>
    <t>Zestaw Komputer DELL VOSTRO 3668 MT</t>
  </si>
  <si>
    <t>System sterowania, zasilania i zarzadzania energią elektryczną</t>
  </si>
  <si>
    <t>laptop DELL VOSTRO V3568 15,6"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</si>
  <si>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</si>
  <si>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</si>
  <si>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</si>
  <si>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</si>
  <si>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</si>
  <si>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</si>
  <si>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</si>
  <si>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ZABEZPIECZENIA</t>
  </si>
  <si>
    <t>DATA I REJESTRACJI</t>
  </si>
  <si>
    <t>Data ważności badań techniczn.</t>
  </si>
  <si>
    <t>Ilość miejsc / ładowność</t>
  </si>
  <si>
    <t>Rok prod.</t>
  </si>
  <si>
    <t>wartość</t>
  </si>
  <si>
    <t xml:space="preserve">Okres ubezpieczenia OC i NW </t>
  </si>
  <si>
    <t xml:space="preserve">Okres ubezpieczenia AC i KR </t>
  </si>
  <si>
    <t>Nr silnika</t>
  </si>
  <si>
    <t>Przebieg</t>
  </si>
  <si>
    <t>Od</t>
  </si>
  <si>
    <t>Do</t>
  </si>
  <si>
    <t xml:space="preserve">1. Urząd Gminy </t>
  </si>
  <si>
    <t>SAM</t>
  </si>
  <si>
    <t>NWE002090198</t>
  </si>
  <si>
    <t>GKS 19PW</t>
  </si>
  <si>
    <t>przyczepa ciężarowa</t>
  </si>
  <si>
    <t>Mini traktorek z przyczepką</t>
  </si>
  <si>
    <t>YAMAR O1D 4WD</t>
  </si>
  <si>
    <t>YM151OD-01040-</t>
  </si>
  <si>
    <t>Brak</t>
  </si>
  <si>
    <t>przyczepka</t>
  </si>
  <si>
    <t>Renault Trafic Kombi</t>
  </si>
  <si>
    <t>Renault Trafic L2H1 Pack Clim,dCi 2463 ccm-145KM 2.9t.-3.1t06 Kombi</t>
  </si>
  <si>
    <t>VF1JLBVB69V334767</t>
  </si>
  <si>
    <t>GKS90VJ</t>
  </si>
  <si>
    <t>osobowy</t>
  </si>
  <si>
    <t>2464cm3</t>
  </si>
  <si>
    <t>19.11.2008</t>
  </si>
  <si>
    <t>19.11.2011</t>
  </si>
  <si>
    <t>Jelcz</t>
  </si>
  <si>
    <t>SUJ09010030000391</t>
  </si>
  <si>
    <t>GKSV001</t>
  </si>
  <si>
    <t>autobus</t>
  </si>
  <si>
    <t>7. OSP w Tuszkowy</t>
  </si>
  <si>
    <t>LUBLIN</t>
  </si>
  <si>
    <t>SUL332411V0022151</t>
  </si>
  <si>
    <t>GNF 2554</t>
  </si>
  <si>
    <t>POŻARNICZY</t>
  </si>
  <si>
    <t>8. OSP w Lipuszu</t>
  </si>
  <si>
    <t>SUJP442CKR0000004</t>
  </si>
  <si>
    <t>GKS 34T5</t>
  </si>
  <si>
    <t>pożarniczy</t>
  </si>
  <si>
    <t>29.04.1994</t>
  </si>
  <si>
    <t>IVECO</t>
  </si>
  <si>
    <t>Eurocargo 138 E23</t>
  </si>
  <si>
    <t>ZCFA1GG0002193022</t>
  </si>
  <si>
    <t>GKS1H78</t>
  </si>
  <si>
    <t>specjalny</t>
  </si>
  <si>
    <t>Gmina Lipusz</t>
  </si>
  <si>
    <t>Volkswagen</t>
  </si>
  <si>
    <t>Crafter</t>
  </si>
  <si>
    <t>WV1ZZZ2EZB6026195</t>
  </si>
  <si>
    <t>GKS 3JY3</t>
  </si>
  <si>
    <t>08.04.2011</t>
  </si>
  <si>
    <t>Ursus</t>
  </si>
  <si>
    <t>C360</t>
  </si>
  <si>
    <t>GKS 6M57</t>
  </si>
  <si>
    <t>ciągnik rolniczy</t>
  </si>
  <si>
    <t>05.04.1982</t>
  </si>
  <si>
    <t>METAL-FACH</t>
  </si>
  <si>
    <t>T735A</t>
  </si>
  <si>
    <t>T735A111700351</t>
  </si>
  <si>
    <t>GKS 29P1</t>
  </si>
  <si>
    <t>przyczepa ciężarowa rolnicza</t>
  </si>
  <si>
    <t>01.06.2017</t>
  </si>
  <si>
    <t>CITROEN</t>
  </si>
  <si>
    <t>BERLINGO</t>
  </si>
  <si>
    <t>VF7MFWJZFYK204160</t>
  </si>
  <si>
    <t>GKS 5V61</t>
  </si>
  <si>
    <t>ciężarowy</t>
  </si>
  <si>
    <t>27.12.2000/17.10.2011</t>
  </si>
  <si>
    <t>Mercedes-Benz</t>
  </si>
  <si>
    <t>LAF 1113B</t>
  </si>
  <si>
    <t>35811710945779</t>
  </si>
  <si>
    <t>GKS E944</t>
  </si>
  <si>
    <t>specjalny pożarniczy</t>
  </si>
  <si>
    <t>08.07.1974</t>
  </si>
  <si>
    <t>BWW</t>
  </si>
  <si>
    <t>35T</t>
  </si>
  <si>
    <t>SZH35T000H0000068</t>
  </si>
  <si>
    <t>GKS 40P4</t>
  </si>
  <si>
    <t>przyczepa</t>
  </si>
  <si>
    <t>20.12.2017</t>
  </si>
  <si>
    <t xml:space="preserve"> </t>
  </si>
  <si>
    <t>Liczba pracowników: 32</t>
  </si>
  <si>
    <t>Zestaw komputerowy Dell Vostro 3668</t>
  </si>
  <si>
    <t>Zestaw komputerowy Dell Vostro 3668 MT</t>
  </si>
  <si>
    <t>Zestaw komputerowy OptiPlex 3050</t>
  </si>
  <si>
    <t>Zespół komputerowy do fakturowania należności</t>
  </si>
  <si>
    <t xml:space="preserve"> 24.07.2019 24.07.2020 24.07.2021 </t>
  </si>
  <si>
    <t>23.07.2020 23.07.2021 23.07.2022</t>
  </si>
  <si>
    <t>06.08.2019 06.08.2020 06.08.2021</t>
  </si>
  <si>
    <t>05.08.2020 05.08.2021 05.08.2022</t>
  </si>
  <si>
    <t>19.11.2018 19.11.2019 19.11.2020</t>
  </si>
  <si>
    <t>18.11.2019 18.11.2020 18.11.2021</t>
  </si>
  <si>
    <t>10.04.2019 10.04.2020 10.04.2021</t>
  </si>
  <si>
    <t>09.04.2020 09.04.2021 09.04.2022</t>
  </si>
  <si>
    <t>05.01.2019 05.01.2020 05.01.2021</t>
  </si>
  <si>
    <t>04.01.2020  04.01.2021 04.01.2022</t>
  </si>
  <si>
    <t>05.03.2019 05.03.2020 05.03.2021</t>
  </si>
  <si>
    <t>04.03.2020 04.03.2021 04.03.2022</t>
  </si>
  <si>
    <t xml:space="preserve">05.06.2019 05.06.2020 05.06.2021 </t>
  </si>
  <si>
    <t>04.06.2020 04.06.2021 04.06.2022</t>
  </si>
  <si>
    <t>KomputerALLINONE ASUS A6422015</t>
  </si>
  <si>
    <t>Komputer Lenowo AIO700-211SH</t>
  </si>
  <si>
    <t>*Zastosowany algorytm do obliczenia wartości odtworzeniowej: budynków mieszkalnych do roku 1960, budynków stacji wodociągowej, starej sali gimnastycznej -3 370 zł/m2, budynków mieszkalnych po roku 1960 oraz sal gimnatycznych, budynków szkolnych, budynków biurowych 4 211 zł/m2,  remiz OSP - 2 530 zł/m2, budynków gospodarczych,, budynku łaźni - 1 685zł/m2</t>
  </si>
  <si>
    <t>Wyposażenia Stacji uzdatniania wody</t>
  </si>
  <si>
    <t>16.05.2019 16.05.2020 16.05.2021</t>
  </si>
  <si>
    <t>15.05.2020 15.05.2021 15.05.2022</t>
  </si>
  <si>
    <t>21.02.2019 21.02.2020 21.02.2021</t>
  </si>
  <si>
    <t>20.02.2020 20.02.2021 20.02.2022</t>
  </si>
  <si>
    <t>26.04.2019 26.04.2020 26.04.2021</t>
  </si>
  <si>
    <t>25.04.2020 25.04.2021 25.04.2022</t>
  </si>
  <si>
    <t>01.06.2019 01.06.2020 01.06.2021</t>
  </si>
  <si>
    <t>31.05.2020 31.05.2021 31.05.2022</t>
  </si>
  <si>
    <t>12.10.2018 12.10.2019 12.10.2020</t>
  </si>
  <si>
    <t>11.10.2019 11.10.2020 11.10.2021</t>
  </si>
  <si>
    <t>30.11.2018 30.11.2019 30.11.2020</t>
  </si>
  <si>
    <t>29.11.2019 29.11.2020 29.11.2021</t>
  </si>
  <si>
    <t>20.12.2018 20.12.2019 20.12.2020</t>
  </si>
  <si>
    <t>19.12.2019 19.12.2020 19.12.2021</t>
  </si>
  <si>
    <t>L.P.</t>
  </si>
  <si>
    <t>Ubezpieczajacy</t>
  </si>
  <si>
    <t>Ubezpieczony</t>
  </si>
  <si>
    <t>Poszkodowany</t>
  </si>
  <si>
    <t>Ubezpieczyciel</t>
  </si>
  <si>
    <t>Rodzaj szkody</t>
  </si>
  <si>
    <t>Przedmiot szkody</t>
  </si>
  <si>
    <t>Data szkody</t>
  </si>
  <si>
    <t>Kwota odszk.</t>
  </si>
  <si>
    <t>GMINA LIPUSZ</t>
  </si>
  <si>
    <t>UG</t>
  </si>
  <si>
    <t>GOKSIR</t>
  </si>
  <si>
    <t>LIPUSZ</t>
  </si>
  <si>
    <t>OG</t>
  </si>
  <si>
    <t>SUMA:</t>
  </si>
  <si>
    <t>INTERRISK</t>
  </si>
  <si>
    <t>AWAIRA W-K I ZALANIE POMIESZCZEŃ</t>
  </si>
  <si>
    <t>01.05.16</t>
  </si>
  <si>
    <t>ALL</t>
  </si>
  <si>
    <t>PRZEPOMPOWNIA LIPUSZ USZKODZENIE WYPOSAŻENIA PO NAWAŁNICY/PRZEPIĘCIE</t>
  </si>
  <si>
    <t>11.08.17</t>
  </si>
  <si>
    <t>USZKODZENIE MECHANICZNE FONTANNY</t>
  </si>
  <si>
    <t>11/12.08.17</t>
  </si>
  <si>
    <t>GOKSiR</t>
  </si>
  <si>
    <t>STADION SPORTOWY/ŚCIANKA DO TENISA + OGRODZENIE USZKODZENIE PO NAWAŁNICY</t>
  </si>
  <si>
    <t>12.08.17</t>
  </si>
  <si>
    <t>ELL</t>
  </si>
  <si>
    <t>PRZEPIĘCIE I USZKODZENIE MONITORINGU</t>
  </si>
  <si>
    <t>INTRRRISK</t>
  </si>
  <si>
    <t>OCD</t>
  </si>
  <si>
    <t>MECHANICZNE USZKODZENIE BRAMY - UDERZENIE POJAZDU</t>
  </si>
  <si>
    <t>WIATA - KAJAKI - HURAGAN</t>
  </si>
  <si>
    <t>UNIQA</t>
  </si>
  <si>
    <t>AC</t>
  </si>
  <si>
    <t>RENAULT GKS 90VJ - SZYBA CZOŁOWA</t>
  </si>
  <si>
    <t>23.02.18</t>
  </si>
  <si>
    <t>JELCZ GKS V001 - SZYBA CZOŁOWA - GAŁĄŹ</t>
  </si>
  <si>
    <t>12.06.18</t>
  </si>
  <si>
    <t>REGRES</t>
  </si>
  <si>
    <t>15.05.16</t>
  </si>
  <si>
    <t>NAWAŁNICA - MIENIE</t>
  </si>
  <si>
    <t>Tabela nr 2</t>
  </si>
  <si>
    <t>Tabela nr 3</t>
  </si>
  <si>
    <t>Tabela nr 4</t>
  </si>
  <si>
    <t>Tabela nr 5</t>
  </si>
  <si>
    <t>Podest sceniczny</t>
  </si>
  <si>
    <t>Wiata stadionowa</t>
  </si>
  <si>
    <t>2x5,07</t>
  </si>
  <si>
    <t>stal/poliwęglan lity bezbarwny</t>
  </si>
  <si>
    <t xml:space="preserve"> wartość odtworzeniowa</t>
  </si>
  <si>
    <t>OD 09.2015 - 2016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</si>
</sst>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&quot; zł&quot;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&quot; zł&quot;_-;\-* #,##0.00&quot; zł&quot;_-;_-* \-??&quot; zł&quot;_-;_-@_-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sz val="10"/>
      <name val="Arial CE"/>
      <family val="0"/>
    </font>
    <font>
      <b/>
      <sz val="10"/>
      <color indexed="9"/>
      <name val="Arial"/>
      <family val="2"/>
    </font>
    <font>
      <b/>
      <u val="single"/>
      <sz val="10"/>
      <color indexed="9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36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10"/>
      <color indexed="8"/>
      <name val="Verdana"/>
      <family val="2"/>
    </font>
    <font>
      <sz val="10"/>
      <color indexed="20"/>
      <name val="Verdana"/>
      <family val="2"/>
    </font>
    <font>
      <b/>
      <i/>
      <u val="single"/>
      <sz val="11"/>
      <name val="Verdana"/>
      <family val="2"/>
    </font>
    <font>
      <b/>
      <sz val="13"/>
      <color indexed="9"/>
      <name val="Verdana"/>
      <family val="2"/>
    </font>
    <font>
      <b/>
      <sz val="9"/>
      <name val="Verdana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7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6"/>
      <name val="Verdana"/>
      <family val="2"/>
    </font>
    <font>
      <b/>
      <sz val="10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rgb="FF002060"/>
      <name val="Verdana"/>
      <family val="2"/>
    </font>
    <font>
      <b/>
      <sz val="10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4" fontId="4" fillId="0" borderId="0" xfId="0" applyNumberFormat="1" applyFont="1" applyFill="1" applyAlignment="1">
      <alignment horizontal="right"/>
    </xf>
    <xf numFmtId="44" fontId="11" fillId="34" borderId="10" xfId="0" applyNumberFormat="1" applyFont="1" applyFill="1" applyBorder="1" applyAlignment="1">
      <alignment horizontal="right" vertical="center" wrapText="1"/>
    </xf>
    <xf numFmtId="44" fontId="0" fillId="0" borderId="12" xfId="0" applyNumberFormat="1" applyFont="1" applyFill="1" applyBorder="1" applyAlignment="1">
      <alignment vertical="center" wrapText="1"/>
    </xf>
    <xf numFmtId="44" fontId="11" fillId="34" borderId="11" xfId="0" applyNumberFormat="1" applyFont="1" applyFill="1" applyBorder="1" applyAlignment="1">
      <alignment horizontal="right" vertical="center" wrapText="1"/>
    </xf>
    <xf numFmtId="44" fontId="2" fillId="0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2" fillId="33" borderId="10" xfId="0" applyNumberFormat="1" applyFont="1" applyFill="1" applyBorder="1" applyAlignment="1">
      <alignment horizontal="right" vertical="center" wrapText="1"/>
    </xf>
    <xf numFmtId="44" fontId="5" fillId="0" borderId="10" xfId="0" applyNumberFormat="1" applyFont="1" applyFill="1" applyBorder="1" applyAlignment="1">
      <alignment/>
    </xf>
    <xf numFmtId="44" fontId="4" fillId="0" borderId="10" xfId="0" applyNumberFormat="1" applyFont="1" applyFill="1" applyBorder="1" applyAlignment="1">
      <alignment horizontal="right"/>
    </xf>
    <xf numFmtId="44" fontId="0" fillId="0" borderId="10" xfId="0" applyNumberFormat="1" applyFont="1" applyFill="1" applyBorder="1" applyAlignment="1">
      <alignment horizontal="right" vertical="center" wrapText="1"/>
    </xf>
    <xf numFmtId="44" fontId="11" fillId="34" borderId="0" xfId="0" applyNumberFormat="1" applyFont="1" applyFill="1" applyBorder="1" applyAlignment="1">
      <alignment horizontal="right" vertical="center" wrapText="1"/>
    </xf>
    <xf numFmtId="44" fontId="3" fillId="0" borderId="0" xfId="0" applyNumberFormat="1" applyFont="1" applyFill="1" applyAlignment="1">
      <alignment horizontal="right"/>
    </xf>
    <xf numFmtId="44" fontId="3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44" fontId="3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right" textRotation="91" wrapText="1"/>
    </xf>
    <xf numFmtId="0" fontId="9" fillId="0" borderId="0" xfId="0" applyFont="1" applyFill="1" applyBorder="1" applyAlignment="1">
      <alignment horizontal="right" textRotation="91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 horizontal="left" wrapText="1"/>
    </xf>
    <xf numFmtId="164" fontId="6" fillId="35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3" fillId="34" borderId="10" xfId="53" applyFont="1" applyFill="1" applyBorder="1" applyAlignment="1">
      <alignment horizontal="center" vertical="center" wrapText="1"/>
      <protection/>
    </xf>
    <xf numFmtId="0" fontId="11" fillId="34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3" fillId="0" borderId="13" xfId="53" applyFont="1" applyBorder="1" applyAlignment="1">
      <alignment horizontal="center" vertical="center"/>
      <protection/>
    </xf>
    <xf numFmtId="44" fontId="3" fillId="36" borderId="10" xfId="53" applyNumberFormat="1" applyFont="1" applyFill="1" applyBorder="1" applyAlignment="1">
      <alignment horizontal="right"/>
      <protection/>
    </xf>
    <xf numFmtId="44" fontId="3" fillId="36" borderId="11" xfId="53" applyNumberFormat="1" applyFont="1" applyFill="1" applyBorder="1" applyAlignment="1">
      <alignment horizontal="right"/>
      <protection/>
    </xf>
    <xf numFmtId="164" fontId="11" fillId="34" borderId="10" xfId="53" applyNumberFormat="1" applyFont="1" applyFill="1" applyBorder="1" applyAlignment="1">
      <alignment horizontal="right" wrapText="1"/>
      <protection/>
    </xf>
    <xf numFmtId="0" fontId="3" fillId="0" borderId="0" xfId="53" applyFont="1" applyFill="1">
      <alignment/>
      <protection/>
    </xf>
    <xf numFmtId="0" fontId="5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14" fillId="34" borderId="14" xfId="53" applyFont="1" applyFill="1" applyBorder="1" applyAlignment="1">
      <alignment vertical="center" wrapText="1"/>
      <protection/>
    </xf>
    <xf numFmtId="0" fontId="14" fillId="34" borderId="10" xfId="53" applyFont="1" applyFill="1" applyBorder="1" applyAlignment="1">
      <alignment horizontal="center" vertical="center" wrapText="1"/>
      <protection/>
    </xf>
    <xf numFmtId="0" fontId="13" fillId="34" borderId="11" xfId="53" applyFont="1" applyFill="1" applyBorder="1" applyAlignment="1">
      <alignment horizontal="center" vertical="center" wrapText="1"/>
      <protection/>
    </xf>
    <xf numFmtId="164" fontId="11" fillId="34" borderId="11" xfId="53" applyNumberFormat="1" applyFont="1" applyFill="1" applyBorder="1" applyAlignment="1">
      <alignment horizontal="right" wrapText="1"/>
      <protection/>
    </xf>
    <xf numFmtId="0" fontId="14" fillId="34" borderId="11" xfId="53" applyFont="1" applyFill="1" applyBorder="1" applyAlignment="1">
      <alignment vertical="center" wrapText="1"/>
      <protection/>
    </xf>
    <xf numFmtId="0" fontId="14" fillId="34" borderId="11" xfId="53" applyFont="1" applyFill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textRotation="180"/>
      <protection/>
    </xf>
    <xf numFmtId="0" fontId="13" fillId="34" borderId="15" xfId="53" applyFont="1" applyFill="1" applyBorder="1" applyAlignment="1">
      <alignment horizontal="center" vertical="center"/>
      <protection/>
    </xf>
    <xf numFmtId="0" fontId="11" fillId="34" borderId="15" xfId="53" applyFont="1" applyFill="1" applyBorder="1" applyAlignment="1">
      <alignment horizontal="center"/>
      <protection/>
    </xf>
    <xf numFmtId="164" fontId="11" fillId="34" borderId="15" xfId="53" applyNumberFormat="1" applyFont="1" applyFill="1" applyBorder="1" applyAlignment="1">
      <alignment horizontal="right"/>
      <protection/>
    </xf>
    <xf numFmtId="44" fontId="11" fillId="34" borderId="15" xfId="53" applyNumberFormat="1" applyFont="1" applyFill="1" applyBorder="1" applyAlignment="1">
      <alignment horizontal="right"/>
      <protection/>
    </xf>
    <xf numFmtId="0" fontId="17" fillId="34" borderId="15" xfId="53" applyFont="1" applyFill="1" applyBorder="1">
      <alignment/>
      <protection/>
    </xf>
    <xf numFmtId="0" fontId="17" fillId="34" borderId="15" xfId="53" applyFont="1" applyFill="1" applyBorder="1" applyAlignment="1">
      <alignment horizontal="center"/>
      <protection/>
    </xf>
    <xf numFmtId="164" fontId="15" fillId="0" borderId="0" xfId="53" applyNumberFormat="1" applyFont="1" applyBorder="1" applyAlignment="1">
      <alignment horizontal="center" textRotation="180"/>
      <protection/>
    </xf>
    <xf numFmtId="0" fontId="5" fillId="0" borderId="10" xfId="53" applyFont="1" applyFill="1" applyBorder="1" applyAlignment="1">
      <alignment horizontal="left"/>
      <protection/>
    </xf>
    <xf numFmtId="0" fontId="3" fillId="0" borderId="0" xfId="53" applyFont="1" applyBorder="1" applyAlignment="1">
      <alignment horizontal="left" vertical="center" textRotation="180"/>
      <protection/>
    </xf>
    <xf numFmtId="0" fontId="3" fillId="34" borderId="15" xfId="53" applyFont="1" applyFill="1" applyBorder="1" applyAlignment="1">
      <alignment horizontal="center" vertical="center"/>
      <protection/>
    </xf>
    <xf numFmtId="0" fontId="5" fillId="34" borderId="15" xfId="53" applyFont="1" applyFill="1" applyBorder="1">
      <alignment/>
      <protection/>
    </xf>
    <xf numFmtId="0" fontId="5" fillId="34" borderId="15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3" fillId="36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164" fontId="3" fillId="0" borderId="10" xfId="53" applyNumberFormat="1" applyFont="1" applyFill="1" applyBorder="1" applyAlignment="1">
      <alignment horizontal="right"/>
      <protection/>
    </xf>
    <xf numFmtId="44" fontId="3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/>
      <protection/>
    </xf>
    <xf numFmtId="0" fontId="11" fillId="34" borderId="10" xfId="53" applyFont="1" applyFill="1" applyBorder="1" applyAlignment="1">
      <alignment horizontal="center"/>
      <protection/>
    </xf>
    <xf numFmtId="164" fontId="11" fillId="34" borderId="10" xfId="53" applyNumberFormat="1" applyFont="1" applyFill="1" applyBorder="1" applyAlignment="1">
      <alignment horizontal="right"/>
      <protection/>
    </xf>
    <xf numFmtId="44" fontId="11" fillId="34" borderId="10" xfId="53" applyNumberFormat="1" applyFont="1" applyFill="1" applyBorder="1" applyAlignment="1">
      <alignment horizontal="right"/>
      <protection/>
    </xf>
    <xf numFmtId="0" fontId="5" fillId="34" borderId="10" xfId="53" applyFont="1" applyFill="1" applyBorder="1">
      <alignment/>
      <protection/>
    </xf>
    <xf numFmtId="0" fontId="5" fillId="34" borderId="10" xfId="53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/>
      <protection/>
    </xf>
    <xf numFmtId="164" fontId="3" fillId="0" borderId="0" xfId="53" applyNumberFormat="1" applyFont="1" applyFill="1" applyAlignment="1">
      <alignment horizontal="right"/>
      <protection/>
    </xf>
    <xf numFmtId="44" fontId="3" fillId="0" borderId="0" xfId="53" applyNumberFormat="1" applyFont="1" applyFill="1" applyAlignment="1">
      <alignment horizontal="right"/>
      <protection/>
    </xf>
    <xf numFmtId="0" fontId="70" fillId="0" borderId="0" xfId="53" applyFont="1" applyFill="1" applyAlignment="1">
      <alignment horizontal="center"/>
      <protection/>
    </xf>
    <xf numFmtId="0" fontId="3" fillId="0" borderId="0" xfId="53" applyFont="1" applyAlignment="1">
      <alignment vertical="center" textRotation="180"/>
      <protection/>
    </xf>
    <xf numFmtId="164" fontId="6" fillId="35" borderId="10" xfId="0" applyNumberFormat="1" applyFont="1" applyFill="1" applyBorder="1" applyAlignment="1">
      <alignment horizontal="center"/>
    </xf>
    <xf numFmtId="0" fontId="3" fillId="36" borderId="10" xfId="53" applyFont="1" applyFill="1" applyBorder="1" applyAlignment="1">
      <alignment vertical="center" wrapText="1"/>
      <protection/>
    </xf>
    <xf numFmtId="0" fontId="3" fillId="36" borderId="10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wrapText="1"/>
      <protection/>
    </xf>
    <xf numFmtId="0" fontId="25" fillId="0" borderId="18" xfId="53" applyFont="1" applyFill="1" applyBorder="1" applyAlignment="1">
      <alignment vertical="center" wrapText="1"/>
      <protection/>
    </xf>
    <xf numFmtId="0" fontId="3" fillId="0" borderId="19" xfId="53" applyFont="1" applyFill="1" applyBorder="1" applyAlignment="1">
      <alignment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4" fontId="3" fillId="0" borderId="20" xfId="53" applyNumberFormat="1" applyFont="1" applyFill="1" applyBorder="1" applyAlignment="1">
      <alignment wrapText="1"/>
      <protection/>
    </xf>
    <xf numFmtId="0" fontId="25" fillId="0" borderId="21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wrapText="1"/>
      <protection/>
    </xf>
    <xf numFmtId="0" fontId="25" fillId="0" borderId="10" xfId="53" applyFont="1" applyFill="1" applyBorder="1" applyAlignment="1">
      <alignment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9" xfId="53" applyNumberFormat="1" applyFont="1" applyFill="1" applyBorder="1" applyAlignment="1">
      <alignment wrapText="1"/>
      <protection/>
    </xf>
    <xf numFmtId="0" fontId="3" fillId="0" borderId="14" xfId="53" applyFont="1" applyBorder="1" applyAlignment="1">
      <alignment horizontal="left"/>
      <protection/>
    </xf>
    <xf numFmtId="4" fontId="25" fillId="0" borderId="10" xfId="53" applyNumberFormat="1" applyFont="1" applyFill="1" applyBorder="1" applyAlignment="1">
      <alignment vertical="center" wrapText="1"/>
      <protection/>
    </xf>
    <xf numFmtId="0" fontId="13" fillId="34" borderId="0" xfId="53" applyFont="1" applyFill="1" applyBorder="1" applyAlignment="1">
      <alignment horizontal="center" vertical="center" wrapText="1"/>
      <protection/>
    </xf>
    <xf numFmtId="0" fontId="24" fillId="0" borderId="22" xfId="53" applyFont="1" applyBorder="1" applyAlignment="1">
      <alignment vertical="center" textRotation="180"/>
      <protection/>
    </xf>
    <xf numFmtId="0" fontId="3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1" xfId="53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/>
    </xf>
    <xf numFmtId="0" fontId="0" fillId="0" borderId="0" xfId="53" applyAlignment="1">
      <alignment vertical="top" textRotation="180"/>
      <protection/>
    </xf>
    <xf numFmtId="0" fontId="0" fillId="37" borderId="23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left"/>
    </xf>
    <xf numFmtId="0" fontId="3" fillId="37" borderId="24" xfId="0" applyFont="1" applyFill="1" applyBorder="1" applyAlignment="1">
      <alignment horizontal="center"/>
    </xf>
    <xf numFmtId="44" fontId="4" fillId="37" borderId="14" xfId="0" applyNumberFormat="1" applyFont="1" applyFill="1" applyBorder="1" applyAlignment="1">
      <alignment horizontal="right"/>
    </xf>
    <xf numFmtId="0" fontId="3" fillId="38" borderId="16" xfId="0" applyFont="1" applyFill="1" applyBorder="1" applyAlignment="1">
      <alignment horizontal="center" vertical="center" wrapText="1"/>
    </xf>
    <xf numFmtId="172" fontId="27" fillId="38" borderId="16" xfId="0" applyNumberFormat="1" applyFont="1" applyFill="1" applyBorder="1" applyAlignment="1">
      <alignment vertical="center" wrapText="1"/>
    </xf>
    <xf numFmtId="0" fontId="3" fillId="38" borderId="16" xfId="0" applyFont="1" applyFill="1" applyBorder="1" applyAlignment="1">
      <alignment vertical="center" wrapText="1"/>
    </xf>
    <xf numFmtId="0" fontId="2" fillId="0" borderId="23" xfId="53" applyFont="1" applyFill="1" applyBorder="1" applyAlignment="1">
      <alignment horizontal="right" vertical="center" wrapText="1"/>
      <protection/>
    </xf>
    <xf numFmtId="0" fontId="3" fillId="0" borderId="17" xfId="53" applyFont="1" applyFill="1" applyBorder="1" applyAlignment="1">
      <alignment vertical="center" wrapText="1"/>
      <protection/>
    </xf>
    <xf numFmtId="0" fontId="3" fillId="0" borderId="20" xfId="53" applyFont="1" applyFill="1" applyBorder="1" applyAlignment="1">
      <alignment vertical="center" wrapText="1"/>
      <protection/>
    </xf>
    <xf numFmtId="0" fontId="3" fillId="0" borderId="23" xfId="53" applyFont="1" applyFill="1" applyBorder="1" applyAlignment="1">
      <alignment vertical="center" wrapText="1"/>
      <protection/>
    </xf>
    <xf numFmtId="0" fontId="13" fillId="34" borderId="23" xfId="53" applyFont="1" applyFill="1" applyBorder="1" applyAlignment="1">
      <alignment vertical="center" wrapText="1"/>
      <protection/>
    </xf>
    <xf numFmtId="0" fontId="13" fillId="34" borderId="25" xfId="53" applyFont="1" applyFill="1" applyBorder="1" applyAlignment="1">
      <alignment vertical="center" wrapText="1"/>
      <protection/>
    </xf>
    <xf numFmtId="0" fontId="11" fillId="34" borderId="26" xfId="53" applyFont="1" applyFill="1" applyBorder="1" applyAlignment="1">
      <alignment horizontal="right" vertical="center" wrapText="1"/>
      <protection/>
    </xf>
    <xf numFmtId="0" fontId="2" fillId="0" borderId="23" xfId="53" applyFont="1" applyFill="1" applyBorder="1" applyAlignment="1">
      <alignment horizontal="right"/>
      <protection/>
    </xf>
    <xf numFmtId="0" fontId="2" fillId="34" borderId="26" xfId="53" applyFont="1" applyFill="1" applyBorder="1" applyAlignment="1">
      <alignment horizontal="right" vertical="center" wrapText="1"/>
      <protection/>
    </xf>
    <xf numFmtId="0" fontId="3" fillId="0" borderId="23" xfId="53" applyFont="1" applyFill="1" applyBorder="1">
      <alignment/>
      <protection/>
    </xf>
    <xf numFmtId="0" fontId="2" fillId="34" borderId="23" xfId="53" applyFont="1" applyFill="1" applyBorder="1" applyAlignment="1">
      <alignment horizontal="right" vertical="center" wrapText="1"/>
      <protection/>
    </xf>
    <xf numFmtId="4" fontId="3" fillId="0" borderId="10" xfId="53" applyNumberFormat="1" applyFont="1" applyBorder="1" applyAlignment="1">
      <alignment horizontal="left"/>
      <protection/>
    </xf>
    <xf numFmtId="0" fontId="3" fillId="0" borderId="10" xfId="53" applyFont="1" applyBorder="1">
      <alignment/>
      <protection/>
    </xf>
    <xf numFmtId="44" fontId="3" fillId="0" borderId="10" xfId="53" applyNumberFormat="1" applyFont="1" applyBorder="1">
      <alignment/>
      <protection/>
    </xf>
    <xf numFmtId="164" fontId="3" fillId="0" borderId="10" xfId="53" applyNumberFormat="1" applyFont="1" applyBorder="1">
      <alignment/>
      <protection/>
    </xf>
    <xf numFmtId="0" fontId="3" fillId="0" borderId="10" xfId="53" applyFont="1" applyBorder="1" applyAlignment="1">
      <alignment horizontal="left"/>
      <protection/>
    </xf>
    <xf numFmtId="0" fontId="3" fillId="39" borderId="10" xfId="53" applyFont="1" applyFill="1" applyBorder="1" applyAlignment="1">
      <alignment horizontal="left"/>
      <protection/>
    </xf>
    <xf numFmtId="0" fontId="3" fillId="39" borderId="10" xfId="53" applyFont="1" applyFill="1" applyBorder="1">
      <alignment/>
      <protection/>
    </xf>
    <xf numFmtId="4" fontId="3" fillId="39" borderId="10" xfId="53" applyNumberFormat="1" applyFont="1" applyFill="1" applyBorder="1" applyAlignment="1">
      <alignment horizontal="left"/>
      <protection/>
    </xf>
    <xf numFmtId="44" fontId="3" fillId="39" borderId="10" xfId="53" applyNumberFormat="1" applyFont="1" applyFill="1" applyBorder="1">
      <alignment/>
      <protection/>
    </xf>
    <xf numFmtId="4" fontId="3" fillId="39" borderId="10" xfId="53" applyNumberFormat="1" applyFont="1" applyFill="1" applyBorder="1">
      <alignment/>
      <protection/>
    </xf>
    <xf numFmtId="0" fontId="3" fillId="0" borderId="10" xfId="53" applyFont="1" applyBorder="1" applyAlignment="1">
      <alignment wrapText="1"/>
      <protection/>
    </xf>
    <xf numFmtId="0" fontId="71" fillId="0" borderId="27" xfId="0" applyFont="1" applyFill="1" applyBorder="1" applyAlignment="1">
      <alignment horizontal="center" vertical="center" wrapText="1"/>
    </xf>
    <xf numFmtId="44" fontId="71" fillId="0" borderId="10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1" fillId="0" borderId="28" xfId="0" applyFont="1" applyFill="1" applyBorder="1" applyAlignment="1">
      <alignment vertical="center" wrapText="1"/>
    </xf>
    <xf numFmtId="44" fontId="71" fillId="0" borderId="15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 quotePrefix="1">
      <alignment horizontal="center"/>
    </xf>
    <xf numFmtId="0" fontId="71" fillId="0" borderId="10" xfId="0" applyFont="1" applyFill="1" applyBorder="1" applyAlignment="1">
      <alignment horizontal="center" vertical="center" wrapText="1"/>
    </xf>
    <xf numFmtId="44" fontId="71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1" fillId="0" borderId="11" xfId="0" applyFont="1" applyFill="1" applyBorder="1" applyAlignment="1">
      <alignment horizontal="center" vertical="center" wrapText="1"/>
    </xf>
    <xf numFmtId="44" fontId="71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44" fontId="3" fillId="0" borderId="10" xfId="53" applyNumberFormat="1" applyFont="1" applyBorder="1" applyAlignment="1">
      <alignment horizontal="left"/>
      <protection/>
    </xf>
    <xf numFmtId="0" fontId="25" fillId="0" borderId="11" xfId="53" applyFont="1" applyFill="1" applyBorder="1" applyAlignment="1">
      <alignment vertical="center"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27" fillId="0" borderId="10" xfId="0" applyFont="1" applyBorder="1" applyAlignment="1">
      <alignment horizontal="center" vertical="center" wrapText="1"/>
    </xf>
    <xf numFmtId="4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center" wrapText="1"/>
      <protection/>
    </xf>
    <xf numFmtId="0" fontId="71" fillId="0" borderId="14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vertical="center" wrapText="1"/>
    </xf>
    <xf numFmtId="0" fontId="3" fillId="39" borderId="0" xfId="53" applyFont="1" applyFill="1" applyBorder="1" applyAlignment="1">
      <alignment horizontal="center" vertical="center"/>
      <protection/>
    </xf>
    <xf numFmtId="0" fontId="3" fillId="39" borderId="23" xfId="53" applyFont="1" applyFill="1" applyBorder="1" applyAlignment="1">
      <alignment vertical="center" wrapText="1"/>
      <protection/>
    </xf>
    <xf numFmtId="0" fontId="3" fillId="39" borderId="14" xfId="53" applyFont="1" applyFill="1" applyBorder="1" applyAlignment="1">
      <alignment horizontal="center" vertical="center" wrapText="1"/>
      <protection/>
    </xf>
    <xf numFmtId="0" fontId="3" fillId="39" borderId="0" xfId="53" applyFont="1" applyFill="1" applyBorder="1" applyAlignment="1">
      <alignment horizontal="center" vertical="center" wrapText="1"/>
      <protection/>
    </xf>
    <xf numFmtId="0" fontId="3" fillId="39" borderId="0" xfId="53" applyFont="1" applyFill="1" applyBorder="1" applyAlignment="1">
      <alignment vertical="center" wrapText="1"/>
      <protection/>
    </xf>
    <xf numFmtId="4" fontId="3" fillId="39" borderId="10" xfId="53" applyNumberFormat="1" applyFont="1" applyFill="1" applyBorder="1" applyAlignment="1">
      <alignment horizontal="center"/>
      <protection/>
    </xf>
    <xf numFmtId="0" fontId="3" fillId="39" borderId="10" xfId="53" applyFont="1" applyFill="1" applyBorder="1" applyAlignment="1">
      <alignment horizontal="center"/>
      <protection/>
    </xf>
    <xf numFmtId="0" fontId="3" fillId="39" borderId="10" xfId="53" applyFont="1" applyFill="1" applyBorder="1" applyAlignment="1">
      <alignment horizontal="center" wrapText="1"/>
      <protection/>
    </xf>
    <xf numFmtId="164" fontId="25" fillId="39" borderId="0" xfId="53" applyNumberFormat="1" applyFont="1" applyFill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164" fontId="11" fillId="39" borderId="10" xfId="53" applyNumberFormat="1" applyFont="1" applyFill="1" applyBorder="1" applyAlignment="1">
      <alignment horizontal="right" wrapText="1"/>
      <protection/>
    </xf>
    <xf numFmtId="164" fontId="14" fillId="39" borderId="0" xfId="53" applyNumberFormat="1" applyFont="1" applyFill="1" applyBorder="1" applyAlignment="1">
      <alignment vertical="center" wrapText="1"/>
      <protection/>
    </xf>
    <xf numFmtId="0" fontId="14" fillId="39" borderId="0" xfId="53" applyFont="1" applyFill="1" applyBorder="1" applyAlignment="1">
      <alignment horizontal="center" vertical="center" wrapText="1"/>
      <protection/>
    </xf>
    <xf numFmtId="0" fontId="13" fillId="39" borderId="0" xfId="53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27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 quotePrefix="1">
      <alignment horizontal="center"/>
    </xf>
    <xf numFmtId="164" fontId="3" fillId="0" borderId="0" xfId="0" applyNumberFormat="1" applyFont="1" applyBorder="1" applyAlignment="1">
      <alignment/>
    </xf>
    <xf numFmtId="2" fontId="3" fillId="36" borderId="10" xfId="53" applyNumberFormat="1" applyFont="1" applyFill="1" applyBorder="1" applyAlignment="1">
      <alignment horizontal="center" vertical="center" wrapText="1"/>
      <protection/>
    </xf>
    <xf numFmtId="164" fontId="72" fillId="34" borderId="15" xfId="53" applyNumberFormat="1" applyFont="1" applyFill="1" applyBorder="1" applyAlignment="1">
      <alignment horizontal="right"/>
      <protection/>
    </xf>
    <xf numFmtId="0" fontId="28" fillId="0" borderId="0" xfId="0" applyFont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44" fontId="3" fillId="0" borderId="11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left" vertical="center"/>
    </xf>
    <xf numFmtId="0" fontId="3" fillId="40" borderId="0" xfId="0" applyFont="1" applyFill="1" applyAlignment="1">
      <alignment vertical="center"/>
    </xf>
    <xf numFmtId="0" fontId="3" fillId="40" borderId="0" xfId="0" applyFont="1" applyFill="1" applyAlignment="1">
      <alignment vertical="center" wrapText="1"/>
    </xf>
    <xf numFmtId="0" fontId="3" fillId="40" borderId="0" xfId="0" applyFont="1" applyFill="1" applyAlignment="1">
      <alignment horizontal="center" vertical="center"/>
    </xf>
    <xf numFmtId="44" fontId="3" fillId="40" borderId="0" xfId="0" applyNumberFormat="1" applyFont="1" applyFill="1" applyAlignment="1">
      <alignment vertical="center"/>
    </xf>
    <xf numFmtId="0" fontId="29" fillId="4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2" fillId="4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44" fontId="3" fillId="36" borderId="10" xfId="0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4" fontId="3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4" fontId="3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44" fontId="3" fillId="36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3" fillId="0" borderId="12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4" fontId="3" fillId="0" borderId="30" xfId="53" applyNumberFormat="1" applyFont="1" applyFill="1" applyBorder="1" applyAlignment="1">
      <alignment wrapText="1"/>
      <protection/>
    </xf>
    <xf numFmtId="4" fontId="25" fillId="0" borderId="31" xfId="53" applyNumberFormat="1" applyFont="1" applyFill="1" applyBorder="1" applyAlignment="1">
      <alignment vertical="center" wrapText="1"/>
      <protection/>
    </xf>
    <xf numFmtId="0" fontId="3" fillId="0" borderId="30" xfId="53" applyFont="1" applyFill="1" applyBorder="1" applyAlignment="1">
      <alignment vertical="center" wrapText="1"/>
      <protection/>
    </xf>
    <xf numFmtId="4" fontId="3" fillId="0" borderId="10" xfId="53" applyNumberFormat="1" applyFont="1" applyFill="1" applyBorder="1" applyAlignment="1">
      <alignment horizontal="center"/>
      <protection/>
    </xf>
    <xf numFmtId="44" fontId="3" fillId="0" borderId="10" xfId="53" applyNumberFormat="1" applyFont="1" applyFill="1" applyBorder="1">
      <alignment/>
      <protection/>
    </xf>
    <xf numFmtId="0" fontId="3" fillId="0" borderId="10" xfId="53" applyFont="1" applyFill="1" applyBorder="1" applyAlignment="1">
      <alignment horizontal="center" wrapText="1"/>
      <protection/>
    </xf>
    <xf numFmtId="44" fontId="3" fillId="0" borderId="10" xfId="53" applyNumberFormat="1" applyFont="1" applyFill="1" applyBorder="1" applyAlignment="1" quotePrefix="1">
      <alignment horizontal="center"/>
      <protection/>
    </xf>
    <xf numFmtId="44" fontId="3" fillId="0" borderId="10" xfId="53" applyNumberFormat="1" applyFont="1" applyFill="1" applyBorder="1" applyAlignment="1">
      <alignment horizontal="center"/>
      <protection/>
    </xf>
    <xf numFmtId="44" fontId="3" fillId="0" borderId="10" xfId="53" applyNumberFormat="1" applyFont="1" applyFill="1" applyBorder="1" applyAlignment="1">
      <alignment horizontal="center" wrapText="1"/>
      <protection/>
    </xf>
    <xf numFmtId="8" fontId="3" fillId="0" borderId="10" xfId="53" applyNumberFormat="1" applyFont="1" applyFill="1" applyBorder="1" applyAlignment="1">
      <alignment horizontal="right"/>
      <protection/>
    </xf>
    <xf numFmtId="4" fontId="3" fillId="0" borderId="10" xfId="53" applyNumberFormat="1" applyFont="1" applyFill="1" applyBorder="1">
      <alignment/>
      <protection/>
    </xf>
    <xf numFmtId="164" fontId="3" fillId="0" borderId="17" xfId="53" applyNumberFormat="1" applyFont="1" applyFill="1" applyBorder="1" applyAlignment="1">
      <alignment wrapText="1"/>
      <protection/>
    </xf>
    <xf numFmtId="4" fontId="3" fillId="0" borderId="10" xfId="53" applyNumberFormat="1" applyFont="1" applyFill="1" applyBorder="1" applyAlignment="1">
      <alignment horizontal="center" vertical="center"/>
      <protection/>
    </xf>
    <xf numFmtId="4" fontId="26" fillId="0" borderId="10" xfId="53" applyNumberFormat="1" applyFont="1" applyFill="1" applyBorder="1" applyAlignment="1">
      <alignment horizontal="left" wrapText="1"/>
      <protection/>
    </xf>
    <xf numFmtId="0" fontId="3" fillId="0" borderId="21" xfId="53" applyFont="1" applyFill="1" applyBorder="1" applyAlignment="1">
      <alignment vertical="center" wrapText="1"/>
      <protection/>
    </xf>
    <xf numFmtId="164" fontId="3" fillId="0" borderId="20" xfId="53" applyNumberFormat="1" applyFont="1" applyFill="1" applyBorder="1" applyAlignment="1">
      <alignment wrapText="1"/>
      <protection/>
    </xf>
    <xf numFmtId="4" fontId="25" fillId="0" borderId="32" xfId="53" applyNumberFormat="1" applyFont="1" applyFill="1" applyBorder="1" applyAlignment="1">
      <alignment vertical="center" wrapText="1"/>
      <protection/>
    </xf>
    <xf numFmtId="164" fontId="3" fillId="0" borderId="10" xfId="53" applyNumberFormat="1" applyFont="1" applyFill="1" applyBorder="1" applyAlignment="1">
      <alignment wrapText="1"/>
      <protection/>
    </xf>
    <xf numFmtId="4" fontId="25" fillId="0" borderId="14" xfId="53" applyNumberFormat="1" applyFont="1" applyFill="1" applyBorder="1" applyAlignment="1">
      <alignment vertical="center" wrapText="1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38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horizontal="center" vertical="center" wrapText="1"/>
    </xf>
    <xf numFmtId="172" fontId="27" fillId="38" borderId="10" xfId="0" applyNumberFormat="1" applyFont="1" applyFill="1" applyBorder="1" applyAlignment="1">
      <alignment vertical="center" wrapText="1"/>
    </xf>
    <xf numFmtId="44" fontId="3" fillId="36" borderId="0" xfId="53" applyNumberFormat="1" applyFont="1" applyFill="1" applyBorder="1" applyAlignment="1">
      <alignment horizontal="right"/>
      <protection/>
    </xf>
    <xf numFmtId="44" fontId="11" fillId="34" borderId="14" xfId="53" applyNumberFormat="1" applyFont="1" applyFill="1" applyBorder="1" applyAlignment="1">
      <alignment horizontal="right" wrapText="1"/>
      <protection/>
    </xf>
    <xf numFmtId="44" fontId="11" fillId="34" borderId="11" xfId="53" applyNumberFormat="1" applyFont="1" applyFill="1" applyBorder="1" applyAlignment="1">
      <alignment horizontal="right" wrapText="1"/>
      <protection/>
    </xf>
    <xf numFmtId="0" fontId="25" fillId="0" borderId="14" xfId="53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wrapText="1"/>
    </xf>
    <xf numFmtId="0" fontId="32" fillId="0" borderId="0" xfId="0" applyFont="1" applyFill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64" fontId="32" fillId="0" borderId="10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Alignment="1">
      <alignment horizontal="center" vertical="center"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6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>
      <alignment horizontal="center" vertical="center"/>
    </xf>
    <xf numFmtId="164" fontId="33" fillId="0" borderId="13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4" fontId="3" fillId="36" borderId="14" xfId="53" applyNumberFormat="1" applyFont="1" applyFill="1" applyBorder="1" applyAlignment="1">
      <alignment horizontal="right"/>
      <protection/>
    </xf>
    <xf numFmtId="0" fontId="34" fillId="0" borderId="10" xfId="53" applyFont="1" applyBorder="1">
      <alignment/>
      <protection/>
    </xf>
    <xf numFmtId="164" fontId="12" fillId="34" borderId="10" xfId="53" applyNumberFormat="1" applyFont="1" applyFill="1" applyBorder="1" applyAlignment="1">
      <alignment horizontal="center" vertical="center" wrapText="1"/>
      <protection/>
    </xf>
    <xf numFmtId="44" fontId="12" fillId="3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>
      <alignment/>
      <protection/>
    </xf>
    <xf numFmtId="0" fontId="24" fillId="0" borderId="22" xfId="53" applyFont="1" applyBorder="1" applyAlignment="1">
      <alignment vertical="center" textRotation="180"/>
      <protection/>
    </xf>
    <xf numFmtId="0" fontId="5" fillId="0" borderId="23" xfId="53" applyFont="1" applyFill="1" applyBorder="1">
      <alignment/>
      <protection/>
    </xf>
    <xf numFmtId="0" fontId="5" fillId="0" borderId="24" xfId="53" applyFont="1" applyFill="1" applyBorder="1">
      <alignment/>
      <protection/>
    </xf>
    <xf numFmtId="0" fontId="5" fillId="0" borderId="14" xfId="53" applyFont="1" applyFill="1" applyBorder="1">
      <alignment/>
      <protection/>
    </xf>
    <xf numFmtId="0" fontId="11" fillId="34" borderId="10" xfId="53" applyFont="1" applyFill="1" applyBorder="1" applyAlignment="1">
      <alignment horizontal="center" vertical="center" wrapText="1"/>
      <protection/>
    </xf>
    <xf numFmtId="0" fontId="5" fillId="36" borderId="23" xfId="53" applyFont="1" applyFill="1" applyBorder="1">
      <alignment/>
      <protection/>
    </xf>
    <xf numFmtId="0" fontId="5" fillId="36" borderId="24" xfId="53" applyFont="1" applyFill="1" applyBorder="1">
      <alignment/>
      <protection/>
    </xf>
    <xf numFmtId="0" fontId="5" fillId="36" borderId="14" xfId="53" applyFont="1" applyFill="1" applyBorder="1">
      <alignment/>
      <protection/>
    </xf>
    <xf numFmtId="0" fontId="3" fillId="0" borderId="0" xfId="53" applyFont="1" applyAlignment="1" quotePrefix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164" fontId="11" fillId="39" borderId="33" xfId="53" applyNumberFormat="1" applyFont="1" applyFill="1" applyBorder="1" applyAlignment="1">
      <alignment horizontal="center" wrapText="1"/>
      <protection/>
    </xf>
    <xf numFmtId="164" fontId="11" fillId="39" borderId="34" xfId="53" applyNumberFormat="1" applyFont="1" applyFill="1" applyBorder="1" applyAlignment="1">
      <alignment horizontal="center" wrapText="1"/>
      <protection/>
    </xf>
    <xf numFmtId="0" fontId="24" fillId="0" borderId="0" xfId="53" applyFont="1" applyAlignment="1">
      <alignment horizontal="left" vertical="center" textRotation="180"/>
      <protection/>
    </xf>
    <xf numFmtId="0" fontId="3" fillId="0" borderId="0" xfId="53" applyFont="1" applyAlignment="1">
      <alignment textRotation="180"/>
      <protection/>
    </xf>
    <xf numFmtId="0" fontId="5" fillId="0" borderId="23" xfId="53" applyFont="1" applyFill="1" applyBorder="1" applyAlignment="1">
      <alignment horizontal="left"/>
      <protection/>
    </xf>
    <xf numFmtId="0" fontId="5" fillId="0" borderId="24" xfId="53" applyFont="1" applyFill="1" applyBorder="1" applyAlignment="1">
      <alignment horizontal="left"/>
      <protection/>
    </xf>
    <xf numFmtId="0" fontId="5" fillId="36" borderId="25" xfId="53" applyFont="1" applyFill="1" applyBorder="1">
      <alignment/>
      <protection/>
    </xf>
    <xf numFmtId="0" fontId="5" fillId="36" borderId="35" xfId="53" applyFont="1" applyFill="1" applyBorder="1">
      <alignment/>
      <protection/>
    </xf>
    <xf numFmtId="0" fontId="5" fillId="36" borderId="29" xfId="53" applyFont="1" applyFill="1" applyBorder="1">
      <alignment/>
      <protection/>
    </xf>
    <xf numFmtId="0" fontId="11" fillId="34" borderId="25" xfId="53" applyFont="1" applyFill="1" applyBorder="1" applyAlignment="1">
      <alignment horizontal="center" vertical="center" wrapText="1"/>
      <protection/>
    </xf>
    <xf numFmtId="0" fontId="11" fillId="34" borderId="29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 quotePrefix="1">
      <alignment horizontal="center" wrapText="1"/>
      <protection/>
    </xf>
    <xf numFmtId="0" fontId="3" fillId="0" borderId="0" xfId="53" applyFont="1" applyFill="1" applyAlignment="1">
      <alignment horizontal="center" wrapText="1"/>
      <protection/>
    </xf>
    <xf numFmtId="0" fontId="11" fillId="39" borderId="23" xfId="53" applyFont="1" applyFill="1" applyBorder="1" applyAlignment="1">
      <alignment horizontal="center" vertical="center" wrapText="1"/>
      <protection/>
    </xf>
    <xf numFmtId="0" fontId="11" fillId="39" borderId="14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right" textRotation="91" wrapText="1"/>
    </xf>
    <xf numFmtId="0" fontId="9" fillId="0" borderId="0" xfId="0" applyFont="1" applyFill="1" applyBorder="1" applyAlignment="1">
      <alignment horizontal="right" textRotation="91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8" fillId="36" borderId="23" xfId="0" applyFont="1" applyFill="1" applyBorder="1" applyAlignment="1">
      <alignment horizontal="left" vertical="center" wrapText="1"/>
    </xf>
    <xf numFmtId="0" fontId="18" fillId="36" borderId="24" xfId="0" applyFont="1" applyFill="1" applyBorder="1" applyAlignment="1">
      <alignment horizontal="left" vertical="center" wrapText="1"/>
    </xf>
    <xf numFmtId="0" fontId="18" fillId="36" borderId="1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36" borderId="24" xfId="0" applyFont="1" applyFill="1" applyBorder="1" applyAlignment="1">
      <alignment horizontal="left" vertical="center" wrapText="1"/>
    </xf>
    <xf numFmtId="0" fontId="0" fillId="36" borderId="24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44" fontId="22" fillId="37" borderId="24" xfId="0" applyNumberFormat="1" applyFont="1" applyFill="1" applyBorder="1" applyAlignment="1">
      <alignment horizontal="center" vertical="center" wrapText="1"/>
    </xf>
    <xf numFmtId="44" fontId="22" fillId="37" borderId="14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8" fillId="36" borderId="10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31" fillId="40" borderId="10" xfId="0" applyFont="1" applyFill="1" applyBorder="1" applyAlignment="1">
      <alignment horizontal="center" vertical="center" wrapText="1"/>
    </xf>
    <xf numFmtId="44" fontId="31" fillId="4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Normalny 3" xfId="53"/>
    <cellStyle name="Normalny 4" xfId="54"/>
    <cellStyle name="Normalny_elektronik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zoomScale="93" zoomScaleNormal="93" zoomScaleSheetLayoutView="100" workbookViewId="0" topLeftCell="A93">
      <selection activeCell="G19" sqref="G19"/>
    </sheetView>
  </sheetViews>
  <sheetFormatPr defaultColWidth="9.140625" defaultRowHeight="12.75"/>
  <cols>
    <col min="1" max="1" width="4.00390625" style="65" customWidth="1"/>
    <col min="2" max="2" width="5.140625" style="109" customWidth="1"/>
    <col min="3" max="3" width="28.28125" style="74" customWidth="1"/>
    <col min="4" max="4" width="9.140625" style="110" customWidth="1"/>
    <col min="5" max="5" width="18.7109375" style="111" customWidth="1"/>
    <col min="6" max="6" width="21.8515625" style="112" customWidth="1"/>
    <col min="7" max="7" width="25.57421875" style="74" customWidth="1"/>
    <col min="8" max="8" width="15.421875" style="110" customWidth="1"/>
    <col min="9" max="9" width="31.7109375" style="74" customWidth="1"/>
    <col min="10" max="10" width="24.28125" style="64" customWidth="1"/>
    <col min="11" max="11" width="23.00390625" style="65" customWidth="1"/>
    <col min="12" max="12" width="17.8515625" style="65" bestFit="1" customWidth="1"/>
    <col min="13" max="13" width="16.8515625" style="65" bestFit="1" customWidth="1"/>
    <col min="14" max="16384" width="9.140625" style="65" customWidth="1"/>
  </cols>
  <sheetData>
    <row r="1" spans="1:13" ht="19.5" customHeight="1">
      <c r="A1" s="327" t="s">
        <v>383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26.25" customHeigh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4" spans="2:13" ht="89.25">
      <c r="B4" s="66" t="s">
        <v>0</v>
      </c>
      <c r="C4" s="67" t="s">
        <v>12</v>
      </c>
      <c r="D4" s="67" t="s">
        <v>1</v>
      </c>
      <c r="E4" s="316" t="s">
        <v>10</v>
      </c>
      <c r="F4" s="317" t="s">
        <v>448</v>
      </c>
      <c r="G4" s="67" t="s">
        <v>13</v>
      </c>
      <c r="H4" s="67" t="s">
        <v>43</v>
      </c>
      <c r="I4" s="67" t="s">
        <v>7</v>
      </c>
      <c r="J4" s="26" t="s">
        <v>52</v>
      </c>
      <c r="K4" s="26" t="s">
        <v>53</v>
      </c>
      <c r="L4" s="26" t="s">
        <v>54</v>
      </c>
      <c r="M4" s="31" t="s">
        <v>55</v>
      </c>
    </row>
    <row r="5" spans="2:13" ht="21" customHeight="1">
      <c r="B5" s="68" t="s">
        <v>9</v>
      </c>
      <c r="C5" s="324" t="s">
        <v>22</v>
      </c>
      <c r="D5" s="325"/>
      <c r="E5" s="325"/>
      <c r="F5" s="325"/>
      <c r="G5" s="326"/>
      <c r="H5" s="69"/>
      <c r="I5" s="151" t="s">
        <v>362</v>
      </c>
      <c r="J5" s="162"/>
      <c r="K5" s="163"/>
      <c r="L5" s="163"/>
      <c r="M5" s="163"/>
    </row>
    <row r="6" spans="2:13" ht="51">
      <c r="B6" s="289">
        <v>1</v>
      </c>
      <c r="C6" s="267" t="s">
        <v>139</v>
      </c>
      <c r="D6" s="268">
        <v>1981</v>
      </c>
      <c r="E6" s="269"/>
      <c r="F6" s="100">
        <v>922209</v>
      </c>
      <c r="G6" s="270" t="s">
        <v>140</v>
      </c>
      <c r="H6" s="268">
        <v>219</v>
      </c>
      <c r="I6" s="271" t="s">
        <v>141</v>
      </c>
      <c r="J6" s="272" t="s">
        <v>134</v>
      </c>
      <c r="K6" s="273"/>
      <c r="L6" s="274" t="s">
        <v>136</v>
      </c>
      <c r="M6" s="272" t="s">
        <v>134</v>
      </c>
    </row>
    <row r="7" spans="2:13" ht="45.75" customHeight="1">
      <c r="B7" s="289">
        <v>2</v>
      </c>
      <c r="C7" s="118" t="s">
        <v>142</v>
      </c>
      <c r="D7" s="119">
        <v>1973</v>
      </c>
      <c r="E7" s="120"/>
      <c r="F7" s="100">
        <v>808512</v>
      </c>
      <c r="G7" s="121"/>
      <c r="H7" s="119">
        <v>192</v>
      </c>
      <c r="I7" s="152" t="s">
        <v>143</v>
      </c>
      <c r="J7" s="272" t="s">
        <v>134</v>
      </c>
      <c r="K7" s="275"/>
      <c r="L7" s="274" t="s">
        <v>144</v>
      </c>
      <c r="M7" s="272" t="s">
        <v>134</v>
      </c>
    </row>
    <row r="8" spans="2:13" ht="40.5" customHeight="1">
      <c r="B8" s="289">
        <v>3</v>
      </c>
      <c r="C8" s="118" t="s">
        <v>145</v>
      </c>
      <c r="D8" s="119">
        <v>1900</v>
      </c>
      <c r="E8" s="120"/>
      <c r="F8" s="100">
        <v>933490</v>
      </c>
      <c r="G8" s="121"/>
      <c r="H8" s="119">
        <v>277</v>
      </c>
      <c r="I8" s="152" t="s">
        <v>146</v>
      </c>
      <c r="J8" s="272" t="s">
        <v>134</v>
      </c>
      <c r="K8" s="276" t="s">
        <v>134</v>
      </c>
      <c r="L8" s="274" t="s">
        <v>147</v>
      </c>
      <c r="M8" s="272" t="s">
        <v>134</v>
      </c>
    </row>
    <row r="9" spans="2:13" ht="28.5" customHeight="1">
      <c r="B9" s="289">
        <v>4</v>
      </c>
      <c r="C9" s="118" t="s">
        <v>148</v>
      </c>
      <c r="D9" s="119">
        <v>1973</v>
      </c>
      <c r="E9" s="120"/>
      <c r="F9" s="100">
        <v>20000</v>
      </c>
      <c r="G9" s="121"/>
      <c r="H9" s="119"/>
      <c r="I9" s="152" t="s">
        <v>143</v>
      </c>
      <c r="J9" s="272" t="s">
        <v>134</v>
      </c>
      <c r="K9" s="273"/>
      <c r="L9" s="274" t="s">
        <v>149</v>
      </c>
      <c r="M9" s="272" t="s">
        <v>134</v>
      </c>
    </row>
    <row r="10" spans="2:13" ht="59.25" customHeight="1">
      <c r="B10" s="289">
        <v>5</v>
      </c>
      <c r="C10" s="118" t="s">
        <v>150</v>
      </c>
      <c r="D10" s="119">
        <v>1900</v>
      </c>
      <c r="E10" s="120"/>
      <c r="F10" s="100">
        <v>27000</v>
      </c>
      <c r="G10" s="121"/>
      <c r="H10" s="119" t="s">
        <v>151</v>
      </c>
      <c r="I10" s="152" t="s">
        <v>146</v>
      </c>
      <c r="J10" s="272" t="s">
        <v>134</v>
      </c>
      <c r="K10" s="276" t="s">
        <v>134</v>
      </c>
      <c r="L10" s="274" t="s">
        <v>152</v>
      </c>
      <c r="M10" s="272" t="s">
        <v>134</v>
      </c>
    </row>
    <row r="11" spans="2:13" ht="32.25" customHeight="1">
      <c r="B11" s="289">
        <v>6</v>
      </c>
      <c r="C11" s="118" t="s">
        <v>153</v>
      </c>
      <c r="D11" s="119">
        <v>1992</v>
      </c>
      <c r="E11" s="120"/>
      <c r="F11" s="100">
        <v>539200</v>
      </c>
      <c r="G11" s="121"/>
      <c r="H11" s="119" t="s">
        <v>154</v>
      </c>
      <c r="I11" s="152" t="s">
        <v>155</v>
      </c>
      <c r="J11" s="272" t="s">
        <v>134</v>
      </c>
      <c r="K11" s="273"/>
      <c r="L11" s="274" t="s">
        <v>156</v>
      </c>
      <c r="M11" s="272" t="s">
        <v>134</v>
      </c>
    </row>
    <row r="12" spans="2:13" ht="32.25" customHeight="1">
      <c r="B12" s="289">
        <v>7</v>
      </c>
      <c r="C12" s="118" t="s">
        <v>157</v>
      </c>
      <c r="D12" s="119">
        <v>1937</v>
      </c>
      <c r="E12" s="120"/>
      <c r="F12" s="100">
        <v>92572.5</v>
      </c>
      <c r="G12" s="121"/>
      <c r="H12" s="119">
        <v>54.75</v>
      </c>
      <c r="I12" s="152" t="s">
        <v>158</v>
      </c>
      <c r="J12" s="272" t="s">
        <v>134</v>
      </c>
      <c r="K12" s="275" t="s">
        <v>159</v>
      </c>
      <c r="L12" s="277" t="s">
        <v>149</v>
      </c>
      <c r="M12" s="272" t="s">
        <v>134</v>
      </c>
    </row>
    <row r="13" spans="2:13" ht="32.25" customHeight="1">
      <c r="B13" s="289">
        <v>8</v>
      </c>
      <c r="C13" s="118" t="s">
        <v>160</v>
      </c>
      <c r="D13" s="119">
        <v>1994</v>
      </c>
      <c r="E13" s="120"/>
      <c r="F13" s="278">
        <v>20000</v>
      </c>
      <c r="G13" s="121"/>
      <c r="H13" s="119"/>
      <c r="I13" s="152" t="s">
        <v>143</v>
      </c>
      <c r="J13" s="272" t="s">
        <v>134</v>
      </c>
      <c r="K13" s="279"/>
      <c r="L13" s="274" t="s">
        <v>149</v>
      </c>
      <c r="M13" s="272" t="s">
        <v>134</v>
      </c>
    </row>
    <row r="14" spans="2:13" ht="44.25" customHeight="1">
      <c r="B14" s="289">
        <v>9</v>
      </c>
      <c r="C14" s="118" t="s">
        <v>161</v>
      </c>
      <c r="D14" s="119">
        <v>1974</v>
      </c>
      <c r="E14" s="120"/>
      <c r="F14" s="100">
        <v>90990</v>
      </c>
      <c r="G14" s="121" t="s">
        <v>162</v>
      </c>
      <c r="H14" s="119">
        <v>27</v>
      </c>
      <c r="I14" s="152" t="s">
        <v>163</v>
      </c>
      <c r="J14" s="272" t="s">
        <v>134</v>
      </c>
      <c r="K14" s="273"/>
      <c r="L14" s="274" t="s">
        <v>136</v>
      </c>
      <c r="M14" s="272" t="s">
        <v>134</v>
      </c>
    </row>
    <row r="15" spans="2:13" ht="47.25" customHeight="1">
      <c r="B15" s="289">
        <v>10</v>
      </c>
      <c r="C15" s="118" t="s">
        <v>161</v>
      </c>
      <c r="D15" s="119">
        <v>1979</v>
      </c>
      <c r="E15" s="120"/>
      <c r="F15" s="100">
        <v>151650</v>
      </c>
      <c r="G15" s="121" t="s">
        <v>162</v>
      </c>
      <c r="H15" s="119">
        <v>45</v>
      </c>
      <c r="I15" s="152" t="s">
        <v>164</v>
      </c>
      <c r="J15" s="272" t="s">
        <v>134</v>
      </c>
      <c r="K15" s="279"/>
      <c r="L15" s="274" t="s">
        <v>136</v>
      </c>
      <c r="M15" s="272" t="s">
        <v>134</v>
      </c>
    </row>
    <row r="16" spans="2:13" ht="40.5" customHeight="1">
      <c r="B16" s="289">
        <v>11</v>
      </c>
      <c r="C16" s="118" t="s">
        <v>161</v>
      </c>
      <c r="D16" s="119">
        <v>1968</v>
      </c>
      <c r="E16" s="280"/>
      <c r="F16" s="100">
        <v>151650</v>
      </c>
      <c r="G16" s="121" t="s">
        <v>162</v>
      </c>
      <c r="H16" s="119">
        <v>45</v>
      </c>
      <c r="I16" s="152" t="s">
        <v>138</v>
      </c>
      <c r="J16" s="272" t="s">
        <v>134</v>
      </c>
      <c r="K16" s="101"/>
      <c r="L16" s="274" t="s">
        <v>136</v>
      </c>
      <c r="M16" s="272" t="s">
        <v>134</v>
      </c>
    </row>
    <row r="17" spans="2:13" ht="32.25" customHeight="1">
      <c r="B17" s="289">
        <v>12</v>
      </c>
      <c r="C17" s="118" t="s">
        <v>165</v>
      </c>
      <c r="D17" s="119">
        <v>1984</v>
      </c>
      <c r="E17" s="280">
        <v>5002.28</v>
      </c>
      <c r="F17" s="100"/>
      <c r="G17" s="121"/>
      <c r="H17" s="119"/>
      <c r="I17" s="152" t="s">
        <v>164</v>
      </c>
      <c r="J17" s="272" t="s">
        <v>134</v>
      </c>
      <c r="K17" s="101"/>
      <c r="L17" s="274" t="s">
        <v>166</v>
      </c>
      <c r="M17" s="272" t="s">
        <v>134</v>
      </c>
    </row>
    <row r="18" spans="2:13" ht="32.25" customHeight="1">
      <c r="B18" s="289">
        <v>13</v>
      </c>
      <c r="C18" s="118" t="s">
        <v>165</v>
      </c>
      <c r="D18" s="119">
        <v>1984</v>
      </c>
      <c r="E18" s="280">
        <v>2124.54</v>
      </c>
      <c r="F18" s="100"/>
      <c r="G18" s="121"/>
      <c r="H18" s="119"/>
      <c r="I18" s="152" t="s">
        <v>138</v>
      </c>
      <c r="J18" s="272" t="s">
        <v>134</v>
      </c>
      <c r="K18" s="101"/>
      <c r="L18" s="274" t="s">
        <v>166</v>
      </c>
      <c r="M18" s="272" t="s">
        <v>134</v>
      </c>
    </row>
    <row r="19" spans="2:13" ht="30.75" customHeight="1">
      <c r="B19" s="289">
        <v>14</v>
      </c>
      <c r="C19" s="118" t="s">
        <v>167</v>
      </c>
      <c r="D19" s="119">
        <v>1865</v>
      </c>
      <c r="E19" s="280"/>
      <c r="F19" s="100">
        <v>787457</v>
      </c>
      <c r="G19" s="121"/>
      <c r="H19" s="119">
        <v>187</v>
      </c>
      <c r="I19" s="152" t="s">
        <v>155</v>
      </c>
      <c r="J19" s="281" t="s">
        <v>135</v>
      </c>
      <c r="K19" s="276" t="s">
        <v>134</v>
      </c>
      <c r="L19" s="274" t="s">
        <v>156</v>
      </c>
      <c r="M19" s="272" t="s">
        <v>134</v>
      </c>
    </row>
    <row r="20" spans="2:13" ht="43.5" customHeight="1">
      <c r="B20" s="289">
        <v>15</v>
      </c>
      <c r="C20" s="118" t="s">
        <v>168</v>
      </c>
      <c r="D20" s="119">
        <v>2010</v>
      </c>
      <c r="E20" s="280">
        <v>24909.77</v>
      </c>
      <c r="F20" s="100"/>
      <c r="G20" s="121"/>
      <c r="H20" s="119"/>
      <c r="I20" s="152" t="s">
        <v>99</v>
      </c>
      <c r="J20" s="272" t="s">
        <v>134</v>
      </c>
      <c r="K20" s="101"/>
      <c r="L20" s="274" t="s">
        <v>169</v>
      </c>
      <c r="M20" s="272" t="s">
        <v>134</v>
      </c>
    </row>
    <row r="21" spans="2:13" ht="33.75" customHeight="1">
      <c r="B21" s="289">
        <v>16</v>
      </c>
      <c r="C21" s="118" t="s">
        <v>170</v>
      </c>
      <c r="D21" s="119">
        <v>1905</v>
      </c>
      <c r="E21" s="280"/>
      <c r="F21" s="100">
        <v>849206.3</v>
      </c>
      <c r="G21" s="121"/>
      <c r="H21" s="119">
        <v>251.99</v>
      </c>
      <c r="I21" s="152" t="s">
        <v>138</v>
      </c>
      <c r="J21" s="272" t="s">
        <v>134</v>
      </c>
      <c r="K21" s="276" t="s">
        <v>134</v>
      </c>
      <c r="L21" s="274" t="s">
        <v>156</v>
      </c>
      <c r="M21" s="272" t="s">
        <v>134</v>
      </c>
    </row>
    <row r="22" spans="2:13" ht="38.25" customHeight="1">
      <c r="B22" s="289">
        <v>17</v>
      </c>
      <c r="C22" s="118" t="s">
        <v>171</v>
      </c>
      <c r="D22" s="119">
        <v>1975</v>
      </c>
      <c r="E22" s="280"/>
      <c r="F22" s="100">
        <v>3402235.34</v>
      </c>
      <c r="G22" s="121" t="s">
        <v>172</v>
      </c>
      <c r="H22" s="119">
        <v>807.94</v>
      </c>
      <c r="I22" s="152" t="s">
        <v>173</v>
      </c>
      <c r="J22" s="282" t="s">
        <v>174</v>
      </c>
      <c r="K22" s="272" t="s">
        <v>175</v>
      </c>
      <c r="L22" s="274" t="s">
        <v>136</v>
      </c>
      <c r="M22" s="272" t="s">
        <v>134</v>
      </c>
    </row>
    <row r="23" spans="2:13" ht="45.75" customHeight="1">
      <c r="B23" s="289">
        <v>18</v>
      </c>
      <c r="C23" s="118" t="s">
        <v>176</v>
      </c>
      <c r="D23" s="119">
        <v>2007</v>
      </c>
      <c r="E23" s="280"/>
      <c r="F23" s="100">
        <v>1933017.44</v>
      </c>
      <c r="G23" s="121"/>
      <c r="H23" s="119">
        <v>459.04</v>
      </c>
      <c r="I23" s="152" t="s">
        <v>177</v>
      </c>
      <c r="J23" s="272" t="s">
        <v>134</v>
      </c>
      <c r="K23" s="272"/>
      <c r="L23" s="274" t="s">
        <v>178</v>
      </c>
      <c r="M23" s="272" t="s">
        <v>134</v>
      </c>
    </row>
    <row r="24" spans="2:13" ht="37.5" customHeight="1">
      <c r="B24" s="289">
        <v>19</v>
      </c>
      <c r="C24" s="267" t="s">
        <v>179</v>
      </c>
      <c r="D24" s="119">
        <v>1916</v>
      </c>
      <c r="E24" s="280"/>
      <c r="F24" s="100">
        <v>3239564.41</v>
      </c>
      <c r="G24" s="121" t="s">
        <v>180</v>
      </c>
      <c r="H24" s="119">
        <v>769.31</v>
      </c>
      <c r="I24" s="152" t="s">
        <v>181</v>
      </c>
      <c r="J24" s="272" t="s">
        <v>134</v>
      </c>
      <c r="K24" s="272" t="s">
        <v>175</v>
      </c>
      <c r="L24" s="274" t="s">
        <v>178</v>
      </c>
      <c r="M24" s="272" t="s">
        <v>134</v>
      </c>
    </row>
    <row r="25" spans="2:13" ht="26.25" customHeight="1">
      <c r="B25" s="289">
        <v>20</v>
      </c>
      <c r="C25" s="118" t="s">
        <v>182</v>
      </c>
      <c r="D25" s="119">
        <v>1975</v>
      </c>
      <c r="E25" s="280">
        <v>84487.22</v>
      </c>
      <c r="F25" s="100"/>
      <c r="G25" s="121"/>
      <c r="H25" s="119"/>
      <c r="I25" s="152" t="s">
        <v>183</v>
      </c>
      <c r="J25" s="272" t="s">
        <v>134</v>
      </c>
      <c r="K25" s="272" t="s">
        <v>184</v>
      </c>
      <c r="L25" s="274" t="s">
        <v>185</v>
      </c>
      <c r="M25" s="272" t="s">
        <v>134</v>
      </c>
    </row>
    <row r="26" spans="2:13" ht="41.25" customHeight="1">
      <c r="B26" s="289">
        <v>21</v>
      </c>
      <c r="C26" s="283" t="s">
        <v>186</v>
      </c>
      <c r="D26" s="123">
        <v>2007</v>
      </c>
      <c r="E26" s="284">
        <v>2254516.33</v>
      </c>
      <c r="F26" s="100"/>
      <c r="G26" s="285" t="s">
        <v>187</v>
      </c>
      <c r="H26" s="123"/>
      <c r="I26" s="153" t="s">
        <v>188</v>
      </c>
      <c r="J26" s="272" t="s">
        <v>134</v>
      </c>
      <c r="K26" s="101"/>
      <c r="L26" s="274" t="s">
        <v>178</v>
      </c>
      <c r="M26" s="272" t="s">
        <v>134</v>
      </c>
    </row>
    <row r="27" spans="2:13" ht="25.5">
      <c r="B27" s="289">
        <v>22</v>
      </c>
      <c r="C27" s="126" t="s">
        <v>248</v>
      </c>
      <c r="D27" s="127">
        <v>2014</v>
      </c>
      <c r="E27" s="286">
        <v>251578.85</v>
      </c>
      <c r="F27" s="100"/>
      <c r="G27" s="287"/>
      <c r="H27" s="288"/>
      <c r="I27" s="154" t="s">
        <v>249</v>
      </c>
      <c r="J27" s="272" t="s">
        <v>134</v>
      </c>
      <c r="K27" s="272"/>
      <c r="L27" s="274"/>
      <c r="M27" s="272" t="s">
        <v>134</v>
      </c>
    </row>
    <row r="28" spans="2:13" ht="12.75">
      <c r="B28" s="289">
        <v>23</v>
      </c>
      <c r="C28" s="126" t="s">
        <v>190</v>
      </c>
      <c r="D28" s="127">
        <v>2010</v>
      </c>
      <c r="E28" s="286">
        <v>82293.2</v>
      </c>
      <c r="F28" s="100"/>
      <c r="G28" s="287"/>
      <c r="H28" s="288"/>
      <c r="I28" s="154" t="s">
        <v>191</v>
      </c>
      <c r="J28" s="272" t="s">
        <v>134</v>
      </c>
      <c r="K28" s="272"/>
      <c r="L28" s="274" t="s">
        <v>192</v>
      </c>
      <c r="M28" s="272" t="s">
        <v>134</v>
      </c>
    </row>
    <row r="29" spans="2:13" ht="12.75">
      <c r="B29" s="289">
        <v>24</v>
      </c>
      <c r="C29" s="126" t="s">
        <v>190</v>
      </c>
      <c r="D29" s="127">
        <v>2012</v>
      </c>
      <c r="E29" s="286">
        <v>47566.63</v>
      </c>
      <c r="F29" s="100"/>
      <c r="G29" s="287"/>
      <c r="H29" s="288"/>
      <c r="I29" s="154" t="s">
        <v>138</v>
      </c>
      <c r="J29" s="272" t="s">
        <v>134</v>
      </c>
      <c r="K29" s="272"/>
      <c r="L29" s="274" t="s">
        <v>192</v>
      </c>
      <c r="M29" s="272" t="s">
        <v>134</v>
      </c>
    </row>
    <row r="30" spans="2:13" ht="12.75">
      <c r="B30" s="289">
        <v>25</v>
      </c>
      <c r="C30" s="126" t="s">
        <v>190</v>
      </c>
      <c r="D30" s="127">
        <v>2012</v>
      </c>
      <c r="E30" s="286">
        <v>27391.44</v>
      </c>
      <c r="F30" s="100"/>
      <c r="G30" s="287"/>
      <c r="H30" s="288"/>
      <c r="I30" s="154" t="s">
        <v>163</v>
      </c>
      <c r="J30" s="272" t="s">
        <v>134</v>
      </c>
      <c r="K30" s="272"/>
      <c r="L30" s="274" t="s">
        <v>192</v>
      </c>
      <c r="M30" s="272" t="s">
        <v>134</v>
      </c>
    </row>
    <row r="31" spans="2:13" ht="12.75">
      <c r="B31" s="289">
        <v>26</v>
      </c>
      <c r="C31" s="126" t="s">
        <v>190</v>
      </c>
      <c r="D31" s="127">
        <v>2012</v>
      </c>
      <c r="E31" s="286">
        <v>25209.5</v>
      </c>
      <c r="F31" s="100"/>
      <c r="G31" s="287"/>
      <c r="H31" s="288"/>
      <c r="I31" s="154" t="s">
        <v>183</v>
      </c>
      <c r="J31" s="272" t="s">
        <v>134</v>
      </c>
      <c r="K31" s="272"/>
      <c r="L31" s="274" t="s">
        <v>192</v>
      </c>
      <c r="M31" s="272" t="s">
        <v>134</v>
      </c>
    </row>
    <row r="32" spans="2:13" ht="12.75">
      <c r="B32" s="289">
        <v>27</v>
      </c>
      <c r="C32" s="126" t="s">
        <v>193</v>
      </c>
      <c r="D32" s="127">
        <v>2010</v>
      </c>
      <c r="E32" s="286">
        <v>44816.87</v>
      </c>
      <c r="F32" s="100"/>
      <c r="G32" s="287"/>
      <c r="H32" s="288"/>
      <c r="I32" s="154" t="s">
        <v>194</v>
      </c>
      <c r="J32" s="272" t="s">
        <v>134</v>
      </c>
      <c r="K32" s="272"/>
      <c r="L32" s="274" t="s">
        <v>192</v>
      </c>
      <c r="M32" s="272" t="s">
        <v>134</v>
      </c>
    </row>
    <row r="33" spans="2:13" ht="12.75">
      <c r="B33" s="289">
        <v>28</v>
      </c>
      <c r="C33" s="126" t="s">
        <v>195</v>
      </c>
      <c r="D33" s="127">
        <v>2010</v>
      </c>
      <c r="E33" s="286">
        <v>6327.59</v>
      </c>
      <c r="F33" s="100"/>
      <c r="G33" s="287"/>
      <c r="H33" s="288"/>
      <c r="I33" s="154" t="s">
        <v>196</v>
      </c>
      <c r="J33" s="272" t="s">
        <v>134</v>
      </c>
      <c r="K33" s="272"/>
      <c r="L33" s="274" t="s">
        <v>192</v>
      </c>
      <c r="M33" s="272" t="s">
        <v>134</v>
      </c>
    </row>
    <row r="34" spans="2:13" ht="25.5">
      <c r="B34" s="289">
        <v>29</v>
      </c>
      <c r="C34" s="126" t="s">
        <v>197</v>
      </c>
      <c r="D34" s="127">
        <v>2010</v>
      </c>
      <c r="E34" s="286">
        <v>68000.77</v>
      </c>
      <c r="F34" s="100"/>
      <c r="G34" s="287"/>
      <c r="H34" s="288"/>
      <c r="I34" s="154" t="s">
        <v>163</v>
      </c>
      <c r="J34" s="272" t="s">
        <v>134</v>
      </c>
      <c r="K34" s="272"/>
      <c r="L34" s="274" t="s">
        <v>198</v>
      </c>
      <c r="M34" s="272" t="s">
        <v>134</v>
      </c>
    </row>
    <row r="35" spans="2:13" ht="12.75">
      <c r="B35" s="289">
        <v>30</v>
      </c>
      <c r="C35" s="126" t="s">
        <v>199</v>
      </c>
      <c r="D35" s="127">
        <v>2010</v>
      </c>
      <c r="E35" s="286">
        <v>77256.8</v>
      </c>
      <c r="F35" s="100"/>
      <c r="G35" s="287"/>
      <c r="H35" s="288"/>
      <c r="I35" s="154" t="s">
        <v>200</v>
      </c>
      <c r="J35" s="272" t="s">
        <v>134</v>
      </c>
      <c r="K35" s="272"/>
      <c r="L35" s="274" t="s">
        <v>192</v>
      </c>
      <c r="M35" s="272" t="s">
        <v>134</v>
      </c>
    </row>
    <row r="36" spans="2:13" ht="25.5">
      <c r="B36" s="289">
        <v>31</v>
      </c>
      <c r="C36" s="154" t="s">
        <v>201</v>
      </c>
      <c r="D36" s="127">
        <v>2013</v>
      </c>
      <c r="E36" s="286">
        <v>91599.87</v>
      </c>
      <c r="F36" s="100"/>
      <c r="G36" s="287"/>
      <c r="H36" s="288"/>
      <c r="I36" s="154" t="s">
        <v>107</v>
      </c>
      <c r="J36" s="272" t="s">
        <v>134</v>
      </c>
      <c r="K36" s="272"/>
      <c r="L36" s="274" t="s">
        <v>192</v>
      </c>
      <c r="M36" s="272" t="s">
        <v>134</v>
      </c>
    </row>
    <row r="37" spans="2:13" ht="25.5">
      <c r="B37" s="289">
        <v>32</v>
      </c>
      <c r="C37" s="154" t="s">
        <v>202</v>
      </c>
      <c r="D37" s="127">
        <v>2013</v>
      </c>
      <c r="E37" s="286">
        <v>38626.62</v>
      </c>
      <c r="F37" s="100"/>
      <c r="G37" s="287"/>
      <c r="H37" s="288"/>
      <c r="I37" s="154" t="s">
        <v>107</v>
      </c>
      <c r="J37" s="272" t="s">
        <v>134</v>
      </c>
      <c r="K37" s="272"/>
      <c r="L37" s="274" t="s">
        <v>198</v>
      </c>
      <c r="M37" s="272" t="s">
        <v>134</v>
      </c>
    </row>
    <row r="38" spans="2:13" ht="25.5">
      <c r="B38" s="289">
        <v>33</v>
      </c>
      <c r="C38" s="126" t="s">
        <v>203</v>
      </c>
      <c r="D38" s="127">
        <v>2013</v>
      </c>
      <c r="E38" s="286">
        <v>263624.14</v>
      </c>
      <c r="F38" s="100"/>
      <c r="G38" s="287"/>
      <c r="H38" s="288"/>
      <c r="I38" s="154" t="s">
        <v>107</v>
      </c>
      <c r="J38" s="272" t="s">
        <v>134</v>
      </c>
      <c r="K38" s="272"/>
      <c r="L38" s="274" t="s">
        <v>185</v>
      </c>
      <c r="M38" s="272" t="s">
        <v>134</v>
      </c>
    </row>
    <row r="39" spans="2:13" ht="12.75">
      <c r="B39" s="289">
        <v>34</v>
      </c>
      <c r="C39" s="126" t="s">
        <v>190</v>
      </c>
      <c r="D39" s="127">
        <v>2013</v>
      </c>
      <c r="E39" s="286">
        <v>73418.81</v>
      </c>
      <c r="F39" s="100"/>
      <c r="G39" s="287"/>
      <c r="H39" s="288"/>
      <c r="I39" s="154" t="s">
        <v>107</v>
      </c>
      <c r="J39" s="272" t="s">
        <v>134</v>
      </c>
      <c r="K39" s="272"/>
      <c r="L39" s="274" t="s">
        <v>192</v>
      </c>
      <c r="M39" s="272" t="s">
        <v>134</v>
      </c>
    </row>
    <row r="40" spans="2:13" ht="12.75">
      <c r="B40" s="289">
        <v>35</v>
      </c>
      <c r="C40" s="126" t="s">
        <v>190</v>
      </c>
      <c r="D40" s="127">
        <v>2013</v>
      </c>
      <c r="E40" s="286">
        <v>50110.77</v>
      </c>
      <c r="F40" s="100"/>
      <c r="G40" s="287"/>
      <c r="H40" s="288"/>
      <c r="I40" s="154" t="s">
        <v>204</v>
      </c>
      <c r="J40" s="272" t="s">
        <v>134</v>
      </c>
      <c r="K40" s="272"/>
      <c r="L40" s="274" t="s">
        <v>192</v>
      </c>
      <c r="M40" s="272" t="s">
        <v>134</v>
      </c>
    </row>
    <row r="41" spans="2:13" ht="12.75">
      <c r="B41" s="289">
        <v>36</v>
      </c>
      <c r="C41" s="126" t="s">
        <v>190</v>
      </c>
      <c r="D41" s="127">
        <v>2013</v>
      </c>
      <c r="E41" s="286">
        <v>47831.56</v>
      </c>
      <c r="F41" s="100"/>
      <c r="G41" s="287"/>
      <c r="H41" s="288"/>
      <c r="I41" s="154" t="s">
        <v>205</v>
      </c>
      <c r="J41" s="272" t="s">
        <v>134</v>
      </c>
      <c r="K41" s="272"/>
      <c r="L41" s="274" t="s">
        <v>192</v>
      </c>
      <c r="M41" s="272" t="s">
        <v>134</v>
      </c>
    </row>
    <row r="42" spans="2:13" ht="13.5" customHeight="1">
      <c r="B42" s="289">
        <v>37</v>
      </c>
      <c r="C42" s="126" t="s">
        <v>190</v>
      </c>
      <c r="D42" s="127">
        <v>2013</v>
      </c>
      <c r="E42" s="286">
        <v>63743.14</v>
      </c>
      <c r="F42" s="100"/>
      <c r="G42" s="287"/>
      <c r="H42" s="288"/>
      <c r="I42" s="154" t="s">
        <v>164</v>
      </c>
      <c r="J42" s="272" t="s">
        <v>134</v>
      </c>
      <c r="K42" s="272"/>
      <c r="L42" s="274" t="s">
        <v>192</v>
      </c>
      <c r="M42" s="272" t="s">
        <v>134</v>
      </c>
    </row>
    <row r="43" spans="2:13" ht="25.5">
      <c r="B43" s="289">
        <v>38</v>
      </c>
      <c r="C43" s="126" t="s">
        <v>206</v>
      </c>
      <c r="D43" s="127">
        <v>1904</v>
      </c>
      <c r="E43" s="286"/>
      <c r="F43" s="100">
        <v>258748.6</v>
      </c>
      <c r="G43" s="287"/>
      <c r="H43" s="288">
        <v>76.78</v>
      </c>
      <c r="I43" s="154" t="s">
        <v>207</v>
      </c>
      <c r="J43" s="272" t="s">
        <v>134</v>
      </c>
      <c r="K43" s="98" t="s">
        <v>208</v>
      </c>
      <c r="L43" s="274" t="s">
        <v>209</v>
      </c>
      <c r="M43" s="272" t="s">
        <v>134</v>
      </c>
    </row>
    <row r="44" spans="2:13" ht="25.5">
      <c r="B44" s="289">
        <v>39</v>
      </c>
      <c r="C44" s="126" t="s">
        <v>206</v>
      </c>
      <c r="D44" s="127">
        <v>1904</v>
      </c>
      <c r="E44" s="286"/>
      <c r="F44" s="100">
        <v>223498.4</v>
      </c>
      <c r="G44" s="287"/>
      <c r="H44" s="288">
        <v>66.32</v>
      </c>
      <c r="I44" s="154" t="s">
        <v>210</v>
      </c>
      <c r="J44" s="272" t="s">
        <v>134</v>
      </c>
      <c r="K44" s="98" t="s">
        <v>208</v>
      </c>
      <c r="L44" s="274" t="s">
        <v>156</v>
      </c>
      <c r="M44" s="272" t="s">
        <v>134</v>
      </c>
    </row>
    <row r="45" spans="2:13" ht="38.25">
      <c r="B45" s="289">
        <v>40</v>
      </c>
      <c r="C45" s="154" t="s">
        <v>211</v>
      </c>
      <c r="D45" s="127">
        <v>1904</v>
      </c>
      <c r="E45" s="286"/>
      <c r="F45" s="100">
        <v>17829.5</v>
      </c>
      <c r="G45" s="287"/>
      <c r="H45" s="288">
        <v>10.55</v>
      </c>
      <c r="I45" s="154" t="s">
        <v>207</v>
      </c>
      <c r="J45" s="272" t="s">
        <v>134</v>
      </c>
      <c r="K45" s="98" t="s">
        <v>208</v>
      </c>
      <c r="L45" s="274" t="s">
        <v>149</v>
      </c>
      <c r="M45" s="272" t="s">
        <v>134</v>
      </c>
    </row>
    <row r="46" spans="2:13" ht="38.25">
      <c r="B46" s="289">
        <v>41</v>
      </c>
      <c r="C46" s="154" t="s">
        <v>212</v>
      </c>
      <c r="D46" s="127">
        <v>1904</v>
      </c>
      <c r="E46" s="286"/>
      <c r="F46" s="100">
        <v>41202.2</v>
      </c>
      <c r="G46" s="287"/>
      <c r="H46" s="288">
        <v>24.38</v>
      </c>
      <c r="I46" s="154" t="s">
        <v>210</v>
      </c>
      <c r="J46" s="272" t="s">
        <v>134</v>
      </c>
      <c r="K46" s="98" t="s">
        <v>208</v>
      </c>
      <c r="L46" s="274" t="s">
        <v>156</v>
      </c>
      <c r="M46" s="272" t="s">
        <v>134</v>
      </c>
    </row>
    <row r="47" spans="2:13" ht="25.5" customHeight="1">
      <c r="B47" s="289">
        <v>42</v>
      </c>
      <c r="C47" s="154" t="s">
        <v>213</v>
      </c>
      <c r="D47" s="127">
        <v>2014</v>
      </c>
      <c r="E47" s="286">
        <v>122898.73</v>
      </c>
      <c r="F47" s="100"/>
      <c r="G47" s="287"/>
      <c r="H47" s="288"/>
      <c r="I47" s="154" t="s">
        <v>214</v>
      </c>
      <c r="J47" s="272" t="s">
        <v>134</v>
      </c>
      <c r="K47" s="272" t="s">
        <v>189</v>
      </c>
      <c r="L47" s="274" t="s">
        <v>192</v>
      </c>
      <c r="M47" s="272" t="s">
        <v>134</v>
      </c>
    </row>
    <row r="48" spans="2:13" ht="40.5" customHeight="1">
      <c r="B48" s="289">
        <v>43</v>
      </c>
      <c r="C48" s="154" t="s">
        <v>250</v>
      </c>
      <c r="D48" s="127"/>
      <c r="E48" s="286">
        <v>106394.54</v>
      </c>
      <c r="F48" s="100"/>
      <c r="G48" s="287"/>
      <c r="H48" s="288"/>
      <c r="I48" s="154" t="s">
        <v>251</v>
      </c>
      <c r="J48" s="272" t="s">
        <v>134</v>
      </c>
      <c r="K48" s="272"/>
      <c r="L48" s="274" t="s">
        <v>252</v>
      </c>
      <c r="M48" s="272" t="s">
        <v>134</v>
      </c>
    </row>
    <row r="49" spans="2:13" ht="25.5">
      <c r="B49" s="289">
        <v>44</v>
      </c>
      <c r="C49" s="126" t="s">
        <v>215</v>
      </c>
      <c r="D49" s="127">
        <v>1900</v>
      </c>
      <c r="E49" s="128"/>
      <c r="F49" s="100">
        <v>748140</v>
      </c>
      <c r="G49" s="296"/>
      <c r="H49" s="127">
        <v>222</v>
      </c>
      <c r="I49" s="126" t="s">
        <v>216</v>
      </c>
      <c r="J49" s="272" t="s">
        <v>134</v>
      </c>
      <c r="K49" s="98" t="s">
        <v>134</v>
      </c>
      <c r="L49" s="274" t="s">
        <v>156</v>
      </c>
      <c r="M49" s="98" t="s">
        <v>135</v>
      </c>
    </row>
    <row r="50" spans="2:13" ht="50.25" customHeight="1">
      <c r="B50" s="289">
        <v>45</v>
      </c>
      <c r="C50" s="126" t="s">
        <v>217</v>
      </c>
      <c r="D50" s="127">
        <v>1965</v>
      </c>
      <c r="E50" s="128"/>
      <c r="F50" s="100">
        <v>898003.9</v>
      </c>
      <c r="G50" s="296" t="s">
        <v>98</v>
      </c>
      <c r="H50" s="127">
        <v>266.47</v>
      </c>
      <c r="I50" s="126" t="s">
        <v>99</v>
      </c>
      <c r="J50" s="272" t="s">
        <v>134</v>
      </c>
      <c r="K50" s="98" t="s">
        <v>134</v>
      </c>
      <c r="L50" s="274" t="s">
        <v>136</v>
      </c>
      <c r="M50" s="98" t="s">
        <v>135</v>
      </c>
    </row>
    <row r="51" spans="2:13" ht="50.25" customHeight="1">
      <c r="B51" s="289">
        <v>46</v>
      </c>
      <c r="C51" s="154" t="s">
        <v>257</v>
      </c>
      <c r="D51" s="127">
        <v>2017</v>
      </c>
      <c r="E51" s="286">
        <v>7250</v>
      </c>
      <c r="F51" s="100"/>
      <c r="G51" s="296"/>
      <c r="H51" s="127">
        <v>18.72</v>
      </c>
      <c r="I51" s="126" t="s">
        <v>181</v>
      </c>
      <c r="J51" s="272" t="s">
        <v>134</v>
      </c>
      <c r="K51" s="98" t="s">
        <v>134</v>
      </c>
      <c r="L51" s="274" t="s">
        <v>258</v>
      </c>
      <c r="M51" s="98" t="s">
        <v>134</v>
      </c>
    </row>
    <row r="52" spans="2:13" ht="50.25" customHeight="1">
      <c r="B52" s="289">
        <v>47</v>
      </c>
      <c r="C52" s="154" t="s">
        <v>259</v>
      </c>
      <c r="D52" s="127"/>
      <c r="E52" s="128"/>
      <c r="F52" s="100">
        <v>10000</v>
      </c>
      <c r="G52" s="296"/>
      <c r="H52" s="127">
        <v>21.12</v>
      </c>
      <c r="I52" s="126" t="s">
        <v>260</v>
      </c>
      <c r="J52" s="272" t="s">
        <v>134</v>
      </c>
      <c r="K52" s="98" t="s">
        <v>134</v>
      </c>
      <c r="L52" s="274" t="s">
        <v>261</v>
      </c>
      <c r="M52" s="98" t="s">
        <v>134</v>
      </c>
    </row>
    <row r="53" spans="2:13" ht="12.75">
      <c r="B53" s="197"/>
      <c r="C53" s="198"/>
      <c r="D53" s="199"/>
      <c r="E53" s="207">
        <f>SUM(E6:E52)</f>
        <v>3866979.9700000007</v>
      </c>
      <c r="F53" s="207">
        <f>SUM(F6:F52)</f>
        <v>16166176.59</v>
      </c>
      <c r="G53" s="205"/>
      <c r="H53" s="200"/>
      <c r="I53" s="201"/>
      <c r="J53" s="202"/>
      <c r="K53" s="203"/>
      <c r="L53" s="204"/>
      <c r="M53" s="203"/>
    </row>
    <row r="54" spans="2:13" ht="15" customHeight="1">
      <c r="B54" s="134"/>
      <c r="C54" s="342" t="s">
        <v>8</v>
      </c>
      <c r="D54" s="343"/>
      <c r="E54" s="329">
        <f>E53+F53</f>
        <v>20033156.560000002</v>
      </c>
      <c r="F54" s="330"/>
      <c r="G54" s="208"/>
      <c r="H54" s="209"/>
      <c r="I54" s="210"/>
      <c r="J54" s="169"/>
      <c r="K54" s="171"/>
      <c r="L54" s="168"/>
      <c r="M54" s="168"/>
    </row>
    <row r="55" spans="2:13" ht="12.75">
      <c r="B55" s="75" t="s">
        <v>14</v>
      </c>
      <c r="C55" s="318" t="s">
        <v>31</v>
      </c>
      <c r="D55" s="318"/>
      <c r="E55" s="318"/>
      <c r="F55" s="318"/>
      <c r="G55" s="318"/>
      <c r="H55" s="69"/>
      <c r="I55" s="151" t="s">
        <v>96</v>
      </c>
      <c r="J55" s="162"/>
      <c r="K55" s="163"/>
      <c r="L55" s="163"/>
      <c r="M55" s="163"/>
    </row>
    <row r="56" spans="1:13" ht="25.5">
      <c r="A56" s="319"/>
      <c r="B56" s="76" t="s">
        <v>9</v>
      </c>
      <c r="C56" s="118" t="s">
        <v>77</v>
      </c>
      <c r="D56" s="119" t="s">
        <v>78</v>
      </c>
      <c r="E56" s="120"/>
      <c r="F56" s="71">
        <v>1019904.2</v>
      </c>
      <c r="G56" s="121" t="s">
        <v>79</v>
      </c>
      <c r="H56" s="119">
        <v>242.2</v>
      </c>
      <c r="I56" s="152" t="s">
        <v>80</v>
      </c>
      <c r="J56" s="162" t="s">
        <v>81</v>
      </c>
      <c r="K56" s="164" t="s">
        <v>82</v>
      </c>
      <c r="L56" s="163" t="s">
        <v>83</v>
      </c>
      <c r="M56" s="163" t="s">
        <v>62</v>
      </c>
    </row>
    <row r="57" spans="1:13" ht="25.5">
      <c r="A57" s="319"/>
      <c r="B57" s="76" t="s">
        <v>14</v>
      </c>
      <c r="C57" s="118" t="s">
        <v>84</v>
      </c>
      <c r="D57" s="119">
        <v>1984</v>
      </c>
      <c r="E57" s="120"/>
      <c r="F57" s="71">
        <v>959265.8</v>
      </c>
      <c r="G57" s="121" t="s">
        <v>85</v>
      </c>
      <c r="H57" s="119">
        <v>227.8</v>
      </c>
      <c r="I57" s="152" t="s">
        <v>80</v>
      </c>
      <c r="J57" s="162" t="s">
        <v>81</v>
      </c>
      <c r="K57" s="164" t="s">
        <v>82</v>
      </c>
      <c r="L57" s="163" t="s">
        <v>83</v>
      </c>
      <c r="M57" s="163" t="s">
        <v>62</v>
      </c>
    </row>
    <row r="58" spans="2:13" ht="12.75">
      <c r="B58" s="138" t="s">
        <v>15</v>
      </c>
      <c r="C58" s="122" t="s">
        <v>86</v>
      </c>
      <c r="D58" s="123">
        <v>2004</v>
      </c>
      <c r="E58" s="124"/>
      <c r="F58" s="71">
        <v>84220</v>
      </c>
      <c r="G58" s="125" t="s">
        <v>87</v>
      </c>
      <c r="H58" s="123">
        <v>20</v>
      </c>
      <c r="I58" s="153" t="s">
        <v>88</v>
      </c>
      <c r="J58" s="162" t="s">
        <v>62</v>
      </c>
      <c r="K58" s="164"/>
      <c r="L58" s="163" t="s">
        <v>89</v>
      </c>
      <c r="M58" s="163" t="s">
        <v>62</v>
      </c>
    </row>
    <row r="59" spans="2:13" ht="12.75">
      <c r="B59" s="76" t="s">
        <v>16</v>
      </c>
      <c r="C59" s="126" t="s">
        <v>90</v>
      </c>
      <c r="D59" s="127">
        <v>1974</v>
      </c>
      <c r="E59" s="128">
        <v>194097.89</v>
      </c>
      <c r="F59" s="71"/>
      <c r="G59" s="296"/>
      <c r="H59" s="127" t="s">
        <v>91</v>
      </c>
      <c r="I59" s="154" t="s">
        <v>92</v>
      </c>
      <c r="J59" s="162" t="s">
        <v>62</v>
      </c>
      <c r="K59" s="164" t="s">
        <v>93</v>
      </c>
      <c r="L59" s="163" t="s">
        <v>94</v>
      </c>
      <c r="M59" s="163" t="s">
        <v>62</v>
      </c>
    </row>
    <row r="60" spans="2:13" ht="12.75">
      <c r="B60" s="76" t="s">
        <v>17</v>
      </c>
      <c r="C60" s="126" t="s">
        <v>95</v>
      </c>
      <c r="D60" s="127">
        <v>1998</v>
      </c>
      <c r="E60" s="128">
        <v>37973.19</v>
      </c>
      <c r="F60" s="71"/>
      <c r="G60" s="129"/>
      <c r="H60" s="127">
        <v>1370</v>
      </c>
      <c r="I60" s="154" t="s">
        <v>92</v>
      </c>
      <c r="J60" s="162" t="s">
        <v>62</v>
      </c>
      <c r="K60" s="164"/>
      <c r="L60" s="163" t="s">
        <v>94</v>
      </c>
      <c r="M60" s="163" t="s">
        <v>62</v>
      </c>
    </row>
    <row r="61" spans="2:13" ht="12.75">
      <c r="B61" s="76" t="s">
        <v>18</v>
      </c>
      <c r="C61" s="126" t="s">
        <v>444</v>
      </c>
      <c r="D61" s="127">
        <v>2010</v>
      </c>
      <c r="E61" s="128">
        <v>53631.2</v>
      </c>
      <c r="F61" s="314"/>
      <c r="G61" s="296"/>
      <c r="H61" s="127"/>
      <c r="I61" s="154" t="s">
        <v>92</v>
      </c>
      <c r="J61" s="162" t="s">
        <v>62</v>
      </c>
      <c r="K61" s="164" t="s">
        <v>62</v>
      </c>
      <c r="L61" s="163"/>
      <c r="M61" s="163" t="s">
        <v>62</v>
      </c>
    </row>
    <row r="62" spans="2:13" ht="12.75">
      <c r="B62" s="76" t="s">
        <v>19</v>
      </c>
      <c r="C62" s="126" t="s">
        <v>445</v>
      </c>
      <c r="D62" s="127">
        <v>2017</v>
      </c>
      <c r="E62" s="128">
        <v>12306.15</v>
      </c>
      <c r="F62" s="314"/>
      <c r="G62" s="296"/>
      <c r="H62" s="127" t="s">
        <v>446</v>
      </c>
      <c r="I62" s="154" t="s">
        <v>92</v>
      </c>
      <c r="J62" s="162" t="s">
        <v>62</v>
      </c>
      <c r="K62" s="164" t="s">
        <v>62</v>
      </c>
      <c r="L62" s="315" t="s">
        <v>447</v>
      </c>
      <c r="M62" s="163" t="s">
        <v>62</v>
      </c>
    </row>
    <row r="63" spans="1:13" ht="12.75" customHeight="1">
      <c r="A63" s="141"/>
      <c r="B63" s="66"/>
      <c r="C63" s="323" t="s">
        <v>8</v>
      </c>
      <c r="D63" s="323"/>
      <c r="E63" s="73"/>
      <c r="F63" s="294">
        <f>SUM(F56:F58,E59:E62)</f>
        <v>2361398.43</v>
      </c>
      <c r="G63" s="77"/>
      <c r="H63" s="78"/>
      <c r="I63" s="155"/>
      <c r="J63" s="169"/>
      <c r="K63" s="170"/>
      <c r="L63" s="168"/>
      <c r="M63" s="168"/>
    </row>
    <row r="64" spans="2:13" ht="12.75">
      <c r="B64" s="75" t="s">
        <v>15</v>
      </c>
      <c r="C64" s="318" t="s">
        <v>46</v>
      </c>
      <c r="D64" s="318"/>
      <c r="E64" s="318"/>
      <c r="F64" s="318"/>
      <c r="G64" s="318"/>
      <c r="H64" s="69"/>
      <c r="I64" s="151" t="s">
        <v>50</v>
      </c>
      <c r="J64" s="162"/>
      <c r="K64" s="163"/>
      <c r="L64" s="163"/>
      <c r="M64" s="163"/>
    </row>
    <row r="65" spans="1:13" ht="18" customHeight="1">
      <c r="A65" s="135"/>
      <c r="B65" s="76" t="s">
        <v>9</v>
      </c>
      <c r="C65" s="118" t="s">
        <v>47</v>
      </c>
      <c r="D65" s="119"/>
      <c r="E65" s="120"/>
      <c r="F65" s="293"/>
      <c r="G65" s="121"/>
      <c r="H65" s="119"/>
      <c r="I65" s="152"/>
      <c r="J65" s="162"/>
      <c r="K65" s="164"/>
      <c r="L65" s="163"/>
      <c r="M65" s="163"/>
    </row>
    <row r="66" spans="2:13" ht="12.75" customHeight="1">
      <c r="B66" s="66"/>
      <c r="C66" s="323" t="s">
        <v>8</v>
      </c>
      <c r="D66" s="323"/>
      <c r="E66" s="73"/>
      <c r="F66" s="294"/>
      <c r="G66" s="77"/>
      <c r="H66" s="78"/>
      <c r="I66" s="155"/>
      <c r="J66" s="169"/>
      <c r="K66" s="170"/>
      <c r="L66" s="168"/>
      <c r="M66" s="168"/>
    </row>
    <row r="67" spans="2:13" ht="12.75">
      <c r="B67" s="75" t="s">
        <v>16</v>
      </c>
      <c r="C67" s="320" t="s">
        <v>30</v>
      </c>
      <c r="D67" s="321"/>
      <c r="E67" s="321"/>
      <c r="F67" s="321"/>
      <c r="G67" s="322"/>
      <c r="H67" s="69"/>
      <c r="I67" s="151" t="s">
        <v>115</v>
      </c>
      <c r="J67" s="162"/>
      <c r="K67" s="164"/>
      <c r="L67" s="163"/>
      <c r="M67" s="163"/>
    </row>
    <row r="68" spans="2:13" ht="51">
      <c r="B68" s="76">
        <v>1</v>
      </c>
      <c r="C68" s="126" t="s">
        <v>100</v>
      </c>
      <c r="D68" s="127">
        <v>2004</v>
      </c>
      <c r="E68" s="128"/>
      <c r="F68" s="71">
        <v>14015387.08</v>
      </c>
      <c r="G68" s="129" t="s">
        <v>101</v>
      </c>
      <c r="H68" s="130">
        <v>3328.28</v>
      </c>
      <c r="I68" s="126" t="s">
        <v>102</v>
      </c>
      <c r="J68" s="162" t="s">
        <v>62</v>
      </c>
      <c r="K68" s="165" t="s">
        <v>62</v>
      </c>
      <c r="L68" s="163" t="s">
        <v>103</v>
      </c>
      <c r="M68" s="163" t="s">
        <v>62</v>
      </c>
    </row>
    <row r="69" spans="2:13" ht="38.25">
      <c r="B69" s="76">
        <v>2</v>
      </c>
      <c r="C69" s="116" t="s">
        <v>246</v>
      </c>
      <c r="D69" s="117">
        <v>1998</v>
      </c>
      <c r="E69" s="128"/>
      <c r="F69" s="71">
        <v>994217.1</v>
      </c>
      <c r="G69" s="129" t="s">
        <v>104</v>
      </c>
      <c r="H69" s="220">
        <v>236.1</v>
      </c>
      <c r="I69" s="126" t="s">
        <v>102</v>
      </c>
      <c r="J69" s="162" t="s">
        <v>62</v>
      </c>
      <c r="K69" s="188" t="s">
        <v>247</v>
      </c>
      <c r="L69" s="163" t="s">
        <v>103</v>
      </c>
      <c r="M69" s="163" t="s">
        <v>62</v>
      </c>
    </row>
    <row r="70" spans="2:13" ht="38.25">
      <c r="B70" s="76">
        <v>3</v>
      </c>
      <c r="C70" s="126" t="s">
        <v>105</v>
      </c>
      <c r="D70" s="127">
        <v>2011</v>
      </c>
      <c r="E70" s="128"/>
      <c r="F70" s="72">
        <v>7532721.02</v>
      </c>
      <c r="G70" s="189" t="s">
        <v>106</v>
      </c>
      <c r="H70" s="190">
        <v>1788.82</v>
      </c>
      <c r="I70" s="191" t="s">
        <v>107</v>
      </c>
      <c r="J70" s="162" t="s">
        <v>62</v>
      </c>
      <c r="K70" s="164" t="s">
        <v>62</v>
      </c>
      <c r="L70" s="163" t="s">
        <v>108</v>
      </c>
      <c r="M70" s="163" t="s">
        <v>62</v>
      </c>
    </row>
    <row r="71" spans="2:13" ht="12.75">
      <c r="B71" s="76">
        <v>4</v>
      </c>
      <c r="C71" s="126" t="s">
        <v>109</v>
      </c>
      <c r="D71" s="127">
        <v>2009</v>
      </c>
      <c r="E71" s="128">
        <v>910766.87</v>
      </c>
      <c r="F71" s="72"/>
      <c r="G71" s="189"/>
      <c r="H71" s="190">
        <v>3100</v>
      </c>
      <c r="I71" s="191" t="s">
        <v>107</v>
      </c>
      <c r="J71" s="162" t="s">
        <v>62</v>
      </c>
      <c r="K71" s="164" t="s">
        <v>62</v>
      </c>
      <c r="L71" s="163"/>
      <c r="M71" s="163" t="s">
        <v>72</v>
      </c>
    </row>
    <row r="72" spans="2:13" ht="25.5">
      <c r="B72" s="76">
        <v>5</v>
      </c>
      <c r="C72" s="126" t="s">
        <v>110</v>
      </c>
      <c r="D72" s="127">
        <v>2009</v>
      </c>
      <c r="E72" s="128">
        <v>107061.6</v>
      </c>
      <c r="F72" s="72"/>
      <c r="G72" s="189" t="s">
        <v>111</v>
      </c>
      <c r="H72" s="190">
        <v>25</v>
      </c>
      <c r="I72" s="191" t="s">
        <v>107</v>
      </c>
      <c r="J72" s="162" t="s">
        <v>62</v>
      </c>
      <c r="K72" s="164" t="s">
        <v>62</v>
      </c>
      <c r="L72" s="163" t="s">
        <v>112</v>
      </c>
      <c r="M72" s="163" t="s">
        <v>62</v>
      </c>
    </row>
    <row r="73" spans="2:13" ht="12.75">
      <c r="B73" s="76">
        <v>6</v>
      </c>
      <c r="C73" s="126" t="s">
        <v>113</v>
      </c>
      <c r="D73" s="127">
        <v>2013</v>
      </c>
      <c r="E73" s="128">
        <v>7717.02</v>
      </c>
      <c r="F73" s="72"/>
      <c r="G73" s="189"/>
      <c r="H73" s="190"/>
      <c r="I73" s="191" t="s">
        <v>107</v>
      </c>
      <c r="J73" s="162"/>
      <c r="K73" s="164"/>
      <c r="L73" s="163"/>
      <c r="M73" s="163"/>
    </row>
    <row r="74" spans="2:13" ht="12.75">
      <c r="B74" s="76">
        <v>7</v>
      </c>
      <c r="C74" s="126" t="s">
        <v>114</v>
      </c>
      <c r="D74" s="127"/>
      <c r="E74" s="128">
        <v>7917.75</v>
      </c>
      <c r="F74" s="72"/>
      <c r="G74" s="189"/>
      <c r="H74" s="190"/>
      <c r="I74" s="191" t="s">
        <v>71</v>
      </c>
      <c r="J74" s="162"/>
      <c r="K74" s="164"/>
      <c r="L74" s="163"/>
      <c r="M74" s="163"/>
    </row>
    <row r="75" spans="2:13" ht="12.75">
      <c r="B75" s="79"/>
      <c r="C75" s="338" t="s">
        <v>8</v>
      </c>
      <c r="D75" s="339"/>
      <c r="E75" s="80"/>
      <c r="F75" s="295">
        <f>SUM(F68:F70,E71:E74)</f>
        <v>23575788.44</v>
      </c>
      <c r="G75" s="81"/>
      <c r="H75" s="82"/>
      <c r="I75" s="156"/>
      <c r="J75" s="169"/>
      <c r="K75" s="168"/>
      <c r="L75" s="168"/>
      <c r="M75" s="168"/>
    </row>
    <row r="76" spans="1:13" ht="12.75">
      <c r="A76" s="83"/>
      <c r="B76" s="75" t="s">
        <v>17</v>
      </c>
      <c r="C76" s="335" t="s">
        <v>26</v>
      </c>
      <c r="D76" s="336"/>
      <c r="E76" s="336"/>
      <c r="F76" s="336"/>
      <c r="G76" s="337"/>
      <c r="H76" s="69"/>
      <c r="I76" s="151" t="s">
        <v>63</v>
      </c>
      <c r="J76" s="162"/>
      <c r="K76" s="163"/>
      <c r="L76" s="163"/>
      <c r="M76" s="163"/>
    </row>
    <row r="77" spans="1:13" ht="38.25">
      <c r="A77" s="83"/>
      <c r="B77" s="70" t="s">
        <v>9</v>
      </c>
      <c r="C77" s="122" t="s">
        <v>56</v>
      </c>
      <c r="D77" s="123">
        <v>1966</v>
      </c>
      <c r="E77" s="131"/>
      <c r="F77" s="71">
        <v>1421212.5</v>
      </c>
      <c r="G77" s="125" t="s">
        <v>57</v>
      </c>
      <c r="H77" s="123">
        <v>337.5</v>
      </c>
      <c r="I77" s="153" t="s">
        <v>58</v>
      </c>
      <c r="J77" s="162" t="s">
        <v>59</v>
      </c>
      <c r="K77" s="164" t="s">
        <v>60</v>
      </c>
      <c r="L77" s="172" t="s">
        <v>61</v>
      </c>
      <c r="M77" s="163" t="s">
        <v>62</v>
      </c>
    </row>
    <row r="78" spans="2:13" ht="19.5" customHeight="1">
      <c r="B78" s="84"/>
      <c r="C78" s="85" t="s">
        <v>8</v>
      </c>
      <c r="D78" s="85"/>
      <c r="E78" s="86"/>
      <c r="F78" s="87">
        <f>SUM(F77)</f>
        <v>1421212.5</v>
      </c>
      <c r="G78" s="88"/>
      <c r="H78" s="89"/>
      <c r="I78" s="157"/>
      <c r="J78" s="169"/>
      <c r="K78" s="168"/>
      <c r="L78" s="168"/>
      <c r="M78" s="168"/>
    </row>
    <row r="79" spans="1:13" ht="19.5" customHeight="1">
      <c r="A79" s="90"/>
      <c r="B79" s="75" t="s">
        <v>18</v>
      </c>
      <c r="C79" s="333" t="s">
        <v>28</v>
      </c>
      <c r="D79" s="334"/>
      <c r="E79" s="334"/>
      <c r="F79" s="132"/>
      <c r="G79" s="91"/>
      <c r="H79" s="69"/>
      <c r="I79" s="158" t="s">
        <v>74</v>
      </c>
      <c r="J79" s="162"/>
      <c r="K79" s="165"/>
      <c r="L79" s="163"/>
      <c r="M79" s="163"/>
    </row>
    <row r="80" spans="1:13" ht="102">
      <c r="A80" s="92"/>
      <c r="B80" s="70" t="s">
        <v>9</v>
      </c>
      <c r="C80" s="126" t="s">
        <v>69</v>
      </c>
      <c r="D80" s="127">
        <v>2014</v>
      </c>
      <c r="E80" s="128"/>
      <c r="F80" s="71">
        <v>2552287.1</v>
      </c>
      <c r="G80" s="129" t="s">
        <v>70</v>
      </c>
      <c r="H80" s="127">
        <v>606.1</v>
      </c>
      <c r="I80" s="126" t="s">
        <v>71</v>
      </c>
      <c r="J80" s="162" t="s">
        <v>72</v>
      </c>
      <c r="K80" s="165" t="s">
        <v>62</v>
      </c>
      <c r="L80" s="172" t="s">
        <v>73</v>
      </c>
      <c r="M80" s="163" t="s">
        <v>72</v>
      </c>
    </row>
    <row r="81" spans="1:13" ht="12.75">
      <c r="A81" s="83"/>
      <c r="B81" s="93"/>
      <c r="C81" s="85" t="s">
        <v>8</v>
      </c>
      <c r="D81" s="85"/>
      <c r="E81" s="221">
        <f>SUM(E80)</f>
        <v>0</v>
      </c>
      <c r="F81" s="86">
        <f>SUM(F80)</f>
        <v>2552287.1</v>
      </c>
      <c r="G81" s="94"/>
      <c r="H81" s="95"/>
      <c r="I81" s="159"/>
      <c r="J81" s="169"/>
      <c r="K81" s="168"/>
      <c r="L81" s="168"/>
      <c r="M81" s="168"/>
    </row>
    <row r="82" spans="2:13" ht="12.75">
      <c r="B82" s="96" t="s">
        <v>35</v>
      </c>
      <c r="C82" s="97"/>
      <c r="D82" s="98"/>
      <c r="E82" s="99"/>
      <c r="F82" s="100"/>
      <c r="G82" s="101"/>
      <c r="H82" s="98"/>
      <c r="I82" s="160"/>
      <c r="J82" s="166"/>
      <c r="K82" s="163"/>
      <c r="L82" s="163"/>
      <c r="M82" s="163"/>
    </row>
    <row r="83" spans="2:13" ht="25.5">
      <c r="B83" s="102" t="s">
        <v>9</v>
      </c>
      <c r="C83" s="126" t="s">
        <v>137</v>
      </c>
      <c r="D83" s="127">
        <v>1990</v>
      </c>
      <c r="E83" s="128"/>
      <c r="F83" s="100">
        <v>209357.5</v>
      </c>
      <c r="G83" s="129" t="s">
        <v>104</v>
      </c>
      <c r="H83" s="127">
        <v>82.75</v>
      </c>
      <c r="I83" s="154" t="s">
        <v>138</v>
      </c>
      <c r="J83" s="193" t="s">
        <v>134</v>
      </c>
      <c r="K83" s="164"/>
      <c r="L83" s="194" t="s">
        <v>136</v>
      </c>
      <c r="M83" s="193" t="s">
        <v>134</v>
      </c>
    </row>
    <row r="84" spans="2:13" ht="12.75">
      <c r="B84" s="93"/>
      <c r="C84" s="85" t="s">
        <v>8</v>
      </c>
      <c r="D84" s="85"/>
      <c r="E84" s="86"/>
      <c r="F84" s="87">
        <f>SUM(F83)</f>
        <v>209357.5</v>
      </c>
      <c r="G84" s="94"/>
      <c r="H84" s="95"/>
      <c r="I84" s="159"/>
      <c r="J84" s="167"/>
      <c r="K84" s="168"/>
      <c r="L84" s="168"/>
      <c r="M84" s="168"/>
    </row>
    <row r="85" spans="2:13" ht="12.75">
      <c r="B85" s="96" t="s">
        <v>32</v>
      </c>
      <c r="C85" s="97"/>
      <c r="D85" s="98"/>
      <c r="E85" s="99"/>
      <c r="F85" s="100"/>
      <c r="G85" s="101"/>
      <c r="H85" s="98"/>
      <c r="I85" s="160"/>
      <c r="J85" s="166"/>
      <c r="K85" s="163"/>
      <c r="L85" s="163"/>
      <c r="M85" s="163"/>
    </row>
    <row r="86" spans="2:13" ht="25.5">
      <c r="B86" s="102" t="s">
        <v>9</v>
      </c>
      <c r="C86" s="126" t="s">
        <v>131</v>
      </c>
      <c r="D86" s="127">
        <v>1987</v>
      </c>
      <c r="E86" s="128"/>
      <c r="F86" s="100">
        <v>1138500</v>
      </c>
      <c r="G86" s="133" t="s">
        <v>132</v>
      </c>
      <c r="H86" s="127">
        <v>450</v>
      </c>
      <c r="I86" s="154" t="s">
        <v>133</v>
      </c>
      <c r="J86" s="193" t="s">
        <v>134</v>
      </c>
      <c r="K86" s="164"/>
      <c r="L86" s="194" t="s">
        <v>136</v>
      </c>
      <c r="M86" s="193" t="s">
        <v>134</v>
      </c>
    </row>
    <row r="87" spans="2:13" ht="12.75">
      <c r="B87" s="103"/>
      <c r="C87" s="104" t="s">
        <v>8</v>
      </c>
      <c r="D87" s="104"/>
      <c r="E87" s="105"/>
      <c r="F87" s="106">
        <f>SUM(F86)</f>
        <v>1138500</v>
      </c>
      <c r="G87" s="107"/>
      <c r="H87" s="108"/>
      <c r="I87" s="161"/>
      <c r="J87" s="167"/>
      <c r="K87" s="168"/>
      <c r="L87" s="168"/>
      <c r="M87" s="168"/>
    </row>
    <row r="88" spans="2:13" ht="12.75">
      <c r="B88" s="96" t="s">
        <v>49</v>
      </c>
      <c r="C88" s="97"/>
      <c r="D88" s="98"/>
      <c r="E88" s="99"/>
      <c r="F88" s="100"/>
      <c r="G88" s="101"/>
      <c r="H88" s="98"/>
      <c r="I88" s="158" t="s">
        <v>68</v>
      </c>
      <c r="J88" s="166"/>
      <c r="K88" s="163"/>
      <c r="L88" s="163"/>
      <c r="M88" s="163"/>
    </row>
    <row r="89" spans="2:13" ht="16.5" customHeight="1">
      <c r="B89" s="102" t="s">
        <v>9</v>
      </c>
      <c r="C89" s="126" t="s">
        <v>47</v>
      </c>
      <c r="D89" s="127"/>
      <c r="E89" s="128"/>
      <c r="F89" s="71"/>
      <c r="G89" s="133"/>
      <c r="H89" s="127"/>
      <c r="I89" s="154"/>
      <c r="J89" s="166"/>
      <c r="K89" s="164"/>
      <c r="L89" s="163"/>
      <c r="M89" s="163"/>
    </row>
    <row r="90" spans="2:13" ht="16.5" customHeight="1">
      <c r="B90" s="103"/>
      <c r="C90" s="104" t="s">
        <v>8</v>
      </c>
      <c r="D90" s="104"/>
      <c r="E90" s="105"/>
      <c r="F90" s="106"/>
      <c r="G90" s="107"/>
      <c r="H90" s="108"/>
      <c r="I90" s="161"/>
      <c r="J90" s="167"/>
      <c r="K90" s="168"/>
      <c r="L90" s="168"/>
      <c r="M90" s="168"/>
    </row>
    <row r="91" spans="1:13" s="109" customFormat="1" ht="12.75">
      <c r="A91" s="65"/>
      <c r="C91" s="74"/>
      <c r="D91" s="110"/>
      <c r="E91" s="111"/>
      <c r="F91" s="112"/>
      <c r="G91" s="74"/>
      <c r="H91" s="110"/>
      <c r="I91" s="74"/>
      <c r="J91" s="64"/>
      <c r="K91" s="65"/>
      <c r="L91" s="65"/>
      <c r="M91" s="65"/>
    </row>
    <row r="93" ht="12.75">
      <c r="F93" s="111"/>
    </row>
    <row r="94" ht="12.75" hidden="1">
      <c r="G94" s="74">
        <v>2000</v>
      </c>
    </row>
    <row r="95" ht="12.75" hidden="1">
      <c r="G95" s="74">
        <v>3330</v>
      </c>
    </row>
    <row r="96" spans="1:8" ht="12.75" hidden="1">
      <c r="A96" s="332"/>
      <c r="B96" s="74"/>
      <c r="C96" s="110"/>
      <c r="D96" s="111"/>
      <c r="F96" s="111"/>
      <c r="H96" s="74"/>
    </row>
    <row r="97" spans="1:8" ht="12.75" hidden="1">
      <c r="A97" s="332"/>
      <c r="G97" s="74">
        <v>1500</v>
      </c>
      <c r="H97" s="113"/>
    </row>
    <row r="98" spans="7:8" ht="12.75" hidden="1">
      <c r="G98" s="74">
        <v>2000</v>
      </c>
      <c r="H98" s="113"/>
    </row>
    <row r="99" spans="7:8" ht="12.75" hidden="1">
      <c r="G99" s="74">
        <v>3330</v>
      </c>
      <c r="H99" s="113"/>
    </row>
    <row r="100" ht="12.75" hidden="1"/>
    <row r="101" ht="12.75" hidden="1"/>
    <row r="102" ht="12.75" hidden="1"/>
    <row r="103" ht="12.75" hidden="1"/>
    <row r="104" ht="12.75" hidden="1"/>
    <row r="105" ht="12.75" hidden="1">
      <c r="G105" s="74">
        <v>1500</v>
      </c>
    </row>
    <row r="106" ht="12.75" hidden="1"/>
    <row r="107" ht="12.75" hidden="1"/>
    <row r="110" spans="1:13" s="109" customFormat="1" ht="30.75" customHeight="1">
      <c r="A110" s="331"/>
      <c r="C110" s="340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</row>
    <row r="111" spans="1:13" s="109" customFormat="1" ht="12.75">
      <c r="A111" s="331"/>
      <c r="C111" s="74"/>
      <c r="D111" s="110"/>
      <c r="E111" s="111"/>
      <c r="F111" s="112"/>
      <c r="G111" s="74"/>
      <c r="H111" s="110"/>
      <c r="I111" s="74"/>
      <c r="J111" s="64"/>
      <c r="K111" s="65"/>
      <c r="L111" s="65"/>
      <c r="M111" s="65"/>
    </row>
    <row r="112" spans="1:13" s="109" customFormat="1" ht="12.75">
      <c r="A112" s="331"/>
      <c r="C112" s="74"/>
      <c r="D112" s="110"/>
      <c r="E112" s="111"/>
      <c r="F112" s="112"/>
      <c r="G112" s="74"/>
      <c r="H112" s="110"/>
      <c r="I112" s="74"/>
      <c r="J112" s="64"/>
      <c r="K112" s="65"/>
      <c r="L112" s="65"/>
      <c r="M112" s="65"/>
    </row>
    <row r="113" spans="1:13" s="109" customFormat="1" ht="12.75">
      <c r="A113" s="331"/>
      <c r="C113" s="74"/>
      <c r="D113" s="110"/>
      <c r="E113" s="111"/>
      <c r="F113" s="112"/>
      <c r="G113" s="74"/>
      <c r="H113" s="110"/>
      <c r="I113" s="74"/>
      <c r="J113" s="64"/>
      <c r="K113" s="65"/>
      <c r="L113" s="65"/>
      <c r="M113" s="65"/>
    </row>
    <row r="114" spans="1:13" s="109" customFormat="1" ht="12.75">
      <c r="A114" s="114"/>
      <c r="C114" s="74"/>
      <c r="D114" s="110"/>
      <c r="E114" s="111"/>
      <c r="F114" s="112"/>
      <c r="G114" s="74"/>
      <c r="H114" s="110"/>
      <c r="I114" s="74"/>
      <c r="J114" s="64"/>
      <c r="K114" s="65"/>
      <c r="L114" s="65"/>
      <c r="M114" s="65"/>
    </row>
  </sheetData>
  <sheetProtection/>
  <mergeCells count="16">
    <mergeCell ref="A1:M2"/>
    <mergeCell ref="E54:F54"/>
    <mergeCell ref="A110:A113"/>
    <mergeCell ref="A96:A97"/>
    <mergeCell ref="C79:E79"/>
    <mergeCell ref="C76:G76"/>
    <mergeCell ref="C75:D75"/>
    <mergeCell ref="C110:M110"/>
    <mergeCell ref="C63:D63"/>
    <mergeCell ref="C54:D54"/>
    <mergeCell ref="C64:G64"/>
    <mergeCell ref="A56:A57"/>
    <mergeCell ref="C67:G67"/>
    <mergeCell ref="C66:D66"/>
    <mergeCell ref="C5:G5"/>
    <mergeCell ref="C55:G55"/>
  </mergeCells>
  <printOptions horizontalCentered="1"/>
  <pageMargins left="0.2362204724409449" right="0.5905511811023623" top="0.68" bottom="0.1968503937007874" header="0.5" footer="0.4330708661417323"/>
  <pageSetup horizontalDpi="600" verticalDpi="600" orientation="landscape" paperSize="9" scale="38" r:id="rId1"/>
  <headerFooter alignWithMargins="0">
    <oddHeader>&amp;R&amp;"Arial,Pogrubiony"&amp;12&amp;UTabela nr 1
&amp;"Arial,Pogrubiona kursywa"&amp;UWykaz budynków i budowli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5.7109375" style="2" customWidth="1"/>
    <col min="2" max="2" width="29.421875" style="2" customWidth="1"/>
    <col min="3" max="3" width="21.8515625" style="3" customWidth="1"/>
    <col min="4" max="4" width="18.8515625" style="8" customWidth="1"/>
    <col min="5" max="5" width="20.00390625" style="8" customWidth="1"/>
    <col min="6" max="6" width="18.7109375" style="2" customWidth="1"/>
    <col min="7" max="16384" width="9.140625" style="2" customWidth="1"/>
  </cols>
  <sheetData>
    <row r="1" ht="12.75">
      <c r="E1" s="4" t="s">
        <v>440</v>
      </c>
    </row>
    <row r="2" spans="1:9" ht="12.75">
      <c r="A2" s="5"/>
      <c r="B2" s="5"/>
      <c r="C2" s="6"/>
      <c r="D2" s="7"/>
      <c r="E2" s="7"/>
      <c r="F2" s="5"/>
      <c r="G2" s="5"/>
      <c r="H2" s="5"/>
      <c r="I2" s="5"/>
    </row>
    <row r="3" spans="1:9" ht="33" customHeight="1">
      <c r="A3" s="53" t="s">
        <v>6</v>
      </c>
      <c r="B3" s="54" t="s">
        <v>36</v>
      </c>
      <c r="C3" s="59" t="s">
        <v>37</v>
      </c>
      <c r="D3" s="55" t="s">
        <v>40</v>
      </c>
      <c r="E3" s="59" t="s">
        <v>44</v>
      </c>
      <c r="F3" s="59" t="s">
        <v>384</v>
      </c>
      <c r="G3" s="5"/>
      <c r="H3" s="5"/>
      <c r="I3" s="5"/>
    </row>
    <row r="4" spans="1:9" ht="24.75" customHeight="1">
      <c r="A4" s="56" t="s">
        <v>9</v>
      </c>
      <c r="B4" s="63" t="s">
        <v>22</v>
      </c>
      <c r="C4" s="212">
        <f>728236.82+11582.1+47465.22+41008.41+4495.65</f>
        <v>832788.2</v>
      </c>
      <c r="D4" s="213"/>
      <c r="E4" s="213"/>
      <c r="F4" s="213">
        <v>533648.32</v>
      </c>
      <c r="G4" s="5"/>
      <c r="H4" s="5"/>
      <c r="I4" s="5"/>
    </row>
    <row r="5" spans="1:9" ht="24.75" customHeight="1">
      <c r="A5" s="56" t="s">
        <v>14</v>
      </c>
      <c r="B5" s="63" t="s">
        <v>31</v>
      </c>
      <c r="C5" s="212">
        <v>162637.18</v>
      </c>
      <c r="D5" s="214"/>
      <c r="E5" s="215"/>
      <c r="F5" s="215"/>
      <c r="G5" s="5"/>
      <c r="H5" s="5"/>
      <c r="I5" s="5"/>
    </row>
    <row r="6" spans="1:9" ht="24.75" customHeight="1">
      <c r="A6" s="56" t="s">
        <v>15</v>
      </c>
      <c r="B6" s="63" t="s">
        <v>38</v>
      </c>
      <c r="C6" s="216">
        <v>49013.78</v>
      </c>
      <c r="D6" s="214"/>
      <c r="E6" s="215"/>
      <c r="F6" s="215"/>
      <c r="G6" s="5"/>
      <c r="H6" s="5"/>
      <c r="I6" s="5"/>
    </row>
    <row r="7" spans="1:9" ht="24.75" customHeight="1">
      <c r="A7" s="56" t="s">
        <v>16</v>
      </c>
      <c r="B7" s="63" t="s">
        <v>30</v>
      </c>
      <c r="C7" s="214">
        <f>811592.6+159+11028.81+6747.98</f>
        <v>829528.39</v>
      </c>
      <c r="D7" s="214">
        <v>50802.26</v>
      </c>
      <c r="E7" s="217">
        <v>189982.82</v>
      </c>
      <c r="F7" s="217"/>
      <c r="G7" s="5"/>
      <c r="H7" s="5"/>
      <c r="I7" s="5"/>
    </row>
    <row r="8" spans="1:9" ht="24.75" customHeight="1">
      <c r="A8" s="56" t="s">
        <v>17</v>
      </c>
      <c r="B8" s="63" t="s">
        <v>26</v>
      </c>
      <c r="C8" s="212">
        <f>16773.01+1400+6601+2614</f>
        <v>27388.01</v>
      </c>
      <c r="D8" s="212">
        <v>5942.55</v>
      </c>
      <c r="E8" s="215"/>
      <c r="F8" s="215"/>
      <c r="G8" s="5"/>
      <c r="H8" s="5"/>
      <c r="I8" s="5"/>
    </row>
    <row r="9" spans="1:9" ht="24.75" customHeight="1">
      <c r="A9" s="56" t="s">
        <v>18</v>
      </c>
      <c r="B9" s="63" t="s">
        <v>39</v>
      </c>
      <c r="C9" s="179">
        <f>61403.67+199+129</f>
        <v>61731.67</v>
      </c>
      <c r="D9" s="179"/>
      <c r="E9" s="57"/>
      <c r="F9" s="57"/>
      <c r="G9" s="5"/>
      <c r="H9" s="5"/>
      <c r="I9" s="5"/>
    </row>
    <row r="10" spans="1:9" ht="24.75" customHeight="1">
      <c r="A10" s="56" t="s">
        <v>19</v>
      </c>
      <c r="B10" s="63" t="s">
        <v>41</v>
      </c>
      <c r="C10" s="218">
        <v>21413.23</v>
      </c>
      <c r="D10" s="179"/>
      <c r="E10" s="57"/>
      <c r="F10" s="57"/>
      <c r="G10" s="5"/>
      <c r="H10" s="5"/>
      <c r="I10" s="5"/>
    </row>
    <row r="11" spans="1:9" ht="24.75" customHeight="1">
      <c r="A11" s="56" t="s">
        <v>20</v>
      </c>
      <c r="B11" s="63" t="s">
        <v>42</v>
      </c>
      <c r="C11" s="218">
        <v>127918.27</v>
      </c>
      <c r="D11" s="179"/>
      <c r="E11" s="57"/>
      <c r="F11" s="57"/>
      <c r="G11" s="5"/>
      <c r="H11" s="5"/>
      <c r="I11" s="5"/>
    </row>
    <row r="12" spans="1:9" ht="36" customHeight="1">
      <c r="A12" s="56" t="s">
        <v>21</v>
      </c>
      <c r="B12" s="63" t="s">
        <v>45</v>
      </c>
      <c r="C12" s="218">
        <f>22242+4928+2099</f>
        <v>29269</v>
      </c>
      <c r="D12" s="218">
        <v>127405.28</v>
      </c>
      <c r="E12" s="57"/>
      <c r="F12" s="57"/>
      <c r="G12" s="5"/>
      <c r="H12" s="5"/>
      <c r="I12" s="5"/>
    </row>
    <row r="13" spans="1:9" ht="12.75" customHeight="1">
      <c r="A13" s="56"/>
      <c r="B13" s="58"/>
      <c r="C13" s="55">
        <f>SUM(C4:C12)</f>
        <v>2141687.7299999995</v>
      </c>
      <c r="D13" s="55">
        <f>SUM(D4:D12)</f>
        <v>184150.09</v>
      </c>
      <c r="E13" s="115">
        <f>SUM(E4:E12)</f>
        <v>189982.82</v>
      </c>
      <c r="F13" s="115">
        <f>SUM(F4:F12)</f>
        <v>533648.32</v>
      </c>
      <c r="G13" s="5"/>
      <c r="H13" s="5"/>
      <c r="I13" s="5"/>
    </row>
    <row r="14" spans="1:9" ht="12.75" customHeight="1">
      <c r="A14" s="14"/>
      <c r="B14" s="11"/>
      <c r="C14" s="15"/>
      <c r="D14" s="16"/>
      <c r="E14" s="16"/>
      <c r="F14" s="219"/>
      <c r="G14" s="5"/>
      <c r="H14" s="5"/>
      <c r="I14" s="5"/>
    </row>
    <row r="15" spans="1:9" ht="12.75" customHeight="1">
      <c r="A15" s="14"/>
      <c r="B15" s="11"/>
      <c r="C15" s="15"/>
      <c r="D15" s="16"/>
      <c r="E15" s="16"/>
      <c r="F15" s="5"/>
      <c r="G15" s="5"/>
      <c r="H15" s="5"/>
      <c r="I15" s="5"/>
    </row>
    <row r="16" spans="1:9" ht="12.75" customHeight="1">
      <c r="A16" s="14"/>
      <c r="B16" s="11"/>
      <c r="C16" s="15"/>
      <c r="D16" s="16"/>
      <c r="E16" s="16"/>
      <c r="F16" s="5"/>
      <c r="G16" s="5"/>
      <c r="H16" s="5"/>
      <c r="I16" s="5"/>
    </row>
    <row r="17" spans="1:9" ht="12.75" customHeight="1">
      <c r="A17" s="14"/>
      <c r="B17" s="11"/>
      <c r="C17" s="15"/>
      <c r="D17" s="16"/>
      <c r="E17" s="16"/>
      <c r="F17" s="5"/>
      <c r="G17" s="5"/>
      <c r="H17" s="5"/>
      <c r="I17" s="5"/>
    </row>
    <row r="18" spans="1:9" ht="12.75" customHeight="1">
      <c r="A18" s="14"/>
      <c r="B18" s="11"/>
      <c r="C18" s="15"/>
      <c r="D18" s="16"/>
      <c r="E18" s="16"/>
      <c r="F18" s="5"/>
      <c r="G18" s="5"/>
      <c r="H18" s="5"/>
      <c r="I18" s="5"/>
    </row>
    <row r="19" spans="1:9" ht="12.75" customHeight="1">
      <c r="A19" s="14"/>
      <c r="B19" s="11"/>
      <c r="C19" s="15"/>
      <c r="D19" s="16"/>
      <c r="E19" s="16"/>
      <c r="F19" s="5"/>
      <c r="G19" s="5"/>
      <c r="H19" s="5"/>
      <c r="I19" s="5"/>
    </row>
    <row r="20" spans="1:9" ht="12.75" customHeight="1">
      <c r="A20" s="14"/>
      <c r="B20" s="11"/>
      <c r="C20" s="15"/>
      <c r="D20" s="16"/>
      <c r="E20" s="16"/>
      <c r="F20" s="5"/>
      <c r="G20" s="5"/>
      <c r="H20" s="5"/>
      <c r="I20" s="5"/>
    </row>
    <row r="21" spans="1:9" ht="48" customHeight="1">
      <c r="A21" s="14"/>
      <c r="B21" s="11"/>
      <c r="C21" s="15"/>
      <c r="D21" s="16"/>
      <c r="E21" s="16"/>
      <c r="F21" s="5"/>
      <c r="G21" s="5"/>
      <c r="H21" s="5"/>
      <c r="I21" s="5"/>
    </row>
    <row r="22" spans="1:9" ht="12.75" customHeight="1">
      <c r="A22" s="14"/>
      <c r="B22" s="11"/>
      <c r="C22" s="15"/>
      <c r="D22" s="16"/>
      <c r="E22" s="16"/>
      <c r="F22" s="5"/>
      <c r="G22" s="5"/>
      <c r="H22" s="5"/>
      <c r="I22" s="5"/>
    </row>
    <row r="23" spans="1:9" ht="12.75" customHeight="1">
      <c r="A23" s="14"/>
      <c r="B23" s="11"/>
      <c r="C23" s="15"/>
      <c r="D23" s="16"/>
      <c r="E23" s="16"/>
      <c r="F23" s="5"/>
      <c r="G23" s="5"/>
      <c r="H23" s="5"/>
      <c r="I23" s="5"/>
    </row>
    <row r="24" spans="1:9" ht="12.75" customHeight="1">
      <c r="A24" s="14"/>
      <c r="B24" s="11"/>
      <c r="C24" s="15"/>
      <c r="D24" s="16"/>
      <c r="E24" s="16"/>
      <c r="F24" s="5"/>
      <c r="G24" s="5"/>
      <c r="H24" s="5"/>
      <c r="I24" s="5"/>
    </row>
    <row r="25" spans="1:9" ht="12.75" customHeight="1">
      <c r="A25" s="14"/>
      <c r="B25" s="11"/>
      <c r="C25" s="15"/>
      <c r="D25" s="16"/>
      <c r="E25" s="16"/>
      <c r="F25" s="5"/>
      <c r="G25" s="5"/>
      <c r="H25" s="5"/>
      <c r="I25" s="5"/>
    </row>
    <row r="26" spans="1:9" ht="12.75" customHeight="1">
      <c r="A26" s="14"/>
      <c r="B26" s="11"/>
      <c r="C26" s="15"/>
      <c r="D26" s="16"/>
      <c r="E26" s="16"/>
      <c r="F26" s="5"/>
      <c r="G26" s="5"/>
      <c r="H26" s="5"/>
      <c r="I26" s="5"/>
    </row>
    <row r="27" spans="1:9" ht="12.75" customHeight="1">
      <c r="A27" s="14"/>
      <c r="B27" s="11"/>
      <c r="C27" s="15"/>
      <c r="D27" s="16"/>
      <c r="E27" s="16"/>
      <c r="F27" s="5"/>
      <c r="G27" s="5"/>
      <c r="H27" s="5"/>
      <c r="I27" s="5"/>
    </row>
    <row r="28" spans="1:9" ht="12.75" customHeight="1">
      <c r="A28" s="14"/>
      <c r="B28" s="11"/>
      <c r="C28" s="15"/>
      <c r="D28" s="16"/>
      <c r="E28" s="16"/>
      <c r="F28" s="5"/>
      <c r="G28" s="5"/>
      <c r="H28" s="5"/>
      <c r="I28" s="5"/>
    </row>
    <row r="29" spans="1:9" ht="12.75" customHeight="1">
      <c r="A29" s="14"/>
      <c r="B29" s="11"/>
      <c r="C29" s="15"/>
      <c r="D29" s="16"/>
      <c r="E29" s="16"/>
      <c r="F29" s="5"/>
      <c r="G29" s="5"/>
      <c r="H29" s="5"/>
      <c r="I29" s="5"/>
    </row>
    <row r="30" spans="1:9" ht="12.75" customHeight="1">
      <c r="A30" s="14"/>
      <c r="B30" s="11"/>
      <c r="C30" s="15"/>
      <c r="D30" s="16"/>
      <c r="E30" s="16"/>
      <c r="F30" s="5"/>
      <c r="G30" s="5"/>
      <c r="H30" s="5"/>
      <c r="I30" s="5"/>
    </row>
    <row r="31" spans="1:9" ht="12.75" customHeight="1">
      <c r="A31" s="14"/>
      <c r="B31" s="11"/>
      <c r="C31" s="15"/>
      <c r="D31" s="16"/>
      <c r="E31" s="16"/>
      <c r="F31" s="5"/>
      <c r="G31" s="5"/>
      <c r="H31" s="5"/>
      <c r="I31" s="5"/>
    </row>
    <row r="32" spans="1:9" ht="12.75" customHeight="1">
      <c r="A32" s="14"/>
      <c r="B32" s="11"/>
      <c r="C32" s="15"/>
      <c r="D32" s="345"/>
      <c r="E32" s="52"/>
      <c r="F32" s="5"/>
      <c r="G32" s="5"/>
      <c r="H32" s="5"/>
      <c r="I32" s="5"/>
    </row>
    <row r="33" spans="1:9" ht="12.75" customHeight="1">
      <c r="A33" s="14"/>
      <c r="B33" s="11"/>
      <c r="C33" s="15"/>
      <c r="D33" s="345"/>
      <c r="E33" s="52"/>
      <c r="F33" s="5"/>
      <c r="G33" s="5"/>
      <c r="H33" s="5"/>
      <c r="I33" s="5"/>
    </row>
    <row r="34" spans="1:9" ht="12.75" customHeight="1">
      <c r="A34" s="14"/>
      <c r="B34" s="11"/>
      <c r="C34" s="15"/>
      <c r="D34" s="345"/>
      <c r="E34" s="52"/>
      <c r="F34" s="5"/>
      <c r="G34" s="5"/>
      <c r="H34" s="5"/>
      <c r="I34" s="5"/>
    </row>
    <row r="35" spans="1:9" ht="12.75" customHeight="1">
      <c r="A35" s="14"/>
      <c r="B35" s="11"/>
      <c r="C35" s="15"/>
      <c r="D35" s="16"/>
      <c r="E35" s="16"/>
      <c r="F35" s="5"/>
      <c r="G35" s="5"/>
      <c r="H35" s="5"/>
      <c r="I35" s="5"/>
    </row>
    <row r="36" spans="1:9" ht="12.75" customHeight="1">
      <c r="A36" s="14"/>
      <c r="B36" s="11"/>
      <c r="C36" s="15"/>
      <c r="D36" s="16"/>
      <c r="E36" s="16"/>
      <c r="F36" s="5"/>
      <c r="G36" s="5"/>
      <c r="H36" s="5"/>
      <c r="I36" s="5"/>
    </row>
    <row r="37" spans="1:9" ht="12.75" customHeight="1">
      <c r="A37" s="14"/>
      <c r="B37" s="11"/>
      <c r="C37" s="15"/>
      <c r="D37" s="16"/>
      <c r="E37" s="16"/>
      <c r="F37" s="5"/>
      <c r="G37" s="5"/>
      <c r="H37" s="5"/>
      <c r="I37" s="5"/>
    </row>
    <row r="38" spans="1:9" ht="12.75" customHeight="1">
      <c r="A38" s="14"/>
      <c r="B38" s="11"/>
      <c r="C38" s="15"/>
      <c r="D38" s="16"/>
      <c r="E38" s="16"/>
      <c r="F38" s="5"/>
      <c r="G38" s="5"/>
      <c r="H38" s="5"/>
      <c r="I38" s="5"/>
    </row>
    <row r="39" spans="1:9" ht="12.75" customHeight="1">
      <c r="A39" s="14"/>
      <c r="B39" s="11"/>
      <c r="C39" s="15"/>
      <c r="D39" s="16"/>
      <c r="E39" s="16"/>
      <c r="F39" s="5"/>
      <c r="G39" s="5"/>
      <c r="H39" s="5"/>
      <c r="I39" s="5"/>
    </row>
    <row r="40" spans="1:9" ht="12.75" customHeight="1">
      <c r="A40" s="14"/>
      <c r="B40" s="11"/>
      <c r="C40" s="15"/>
      <c r="D40" s="344"/>
      <c r="E40" s="51"/>
      <c r="F40" s="5"/>
      <c r="G40" s="5"/>
      <c r="H40" s="5"/>
      <c r="I40" s="5"/>
    </row>
    <row r="41" spans="1:9" ht="12.75" customHeight="1">
      <c r="A41" s="14"/>
      <c r="B41" s="11"/>
      <c r="C41" s="15"/>
      <c r="D41" s="344"/>
      <c r="E41" s="51"/>
      <c r="F41" s="5"/>
      <c r="G41" s="5"/>
      <c r="H41" s="5"/>
      <c r="I41" s="5"/>
    </row>
    <row r="42" spans="1:9" ht="12.75" customHeight="1">
      <c r="A42" s="14"/>
      <c r="B42" s="11"/>
      <c r="C42" s="15"/>
      <c r="D42" s="344"/>
      <c r="E42" s="51"/>
      <c r="F42" s="5"/>
      <c r="G42" s="5"/>
      <c r="H42" s="5"/>
      <c r="I42" s="5"/>
    </row>
    <row r="43" spans="1:9" ht="12.75" customHeight="1">
      <c r="A43" s="14"/>
      <c r="B43" s="11"/>
      <c r="C43" s="15"/>
      <c r="D43" s="16"/>
      <c r="E43" s="16"/>
      <c r="F43" s="5"/>
      <c r="G43" s="5"/>
      <c r="H43" s="5"/>
      <c r="I43" s="5"/>
    </row>
    <row r="44" spans="1:9" ht="12.75" customHeight="1">
      <c r="A44" s="14"/>
      <c r="B44" s="11"/>
      <c r="C44" s="15"/>
      <c r="D44" s="16"/>
      <c r="E44" s="16"/>
      <c r="F44" s="5"/>
      <c r="G44" s="5"/>
      <c r="H44" s="5"/>
      <c r="I44" s="5"/>
    </row>
    <row r="45" spans="1:9" ht="12.75" customHeight="1">
      <c r="A45" s="14"/>
      <c r="B45" s="11"/>
      <c r="C45" s="15"/>
      <c r="D45" s="16"/>
      <c r="E45" s="16"/>
      <c r="F45" s="5"/>
      <c r="G45" s="5"/>
      <c r="H45" s="5"/>
      <c r="I45" s="5"/>
    </row>
    <row r="46" spans="1:9" ht="12.75" customHeight="1">
      <c r="A46" s="14"/>
      <c r="B46" s="11"/>
      <c r="C46" s="15"/>
      <c r="D46" s="16"/>
      <c r="E46" s="16"/>
      <c r="F46" s="5"/>
      <c r="G46" s="5"/>
      <c r="H46" s="5"/>
      <c r="I46" s="5"/>
    </row>
    <row r="47" spans="1:5" ht="12.75">
      <c r="A47" s="17"/>
      <c r="B47"/>
      <c r="D47" s="2"/>
      <c r="E47" s="2"/>
    </row>
    <row r="48" spans="1:2" ht="12.75">
      <c r="A48" s="17"/>
      <c r="B48"/>
    </row>
    <row r="49" spans="1:2" ht="12.75">
      <c r="A49"/>
      <c r="B49" s="18"/>
    </row>
    <row r="50" spans="1:2" ht="12.75">
      <c r="A50"/>
      <c r="B50" s="18"/>
    </row>
    <row r="51" spans="1:2" ht="12.75">
      <c r="A51" s="17"/>
      <c r="B51"/>
    </row>
    <row r="52" spans="1:2" ht="12.75">
      <c r="A52"/>
      <c r="B52" s="18"/>
    </row>
  </sheetData>
  <sheetProtection/>
  <mergeCells count="2">
    <mergeCell ref="D40:D42"/>
    <mergeCell ref="D32:D34"/>
  </mergeCells>
  <printOptions horizontalCentered="1"/>
  <pageMargins left="0.6299212598425197" right="0.1968503937007874" top="0.7874015748031497" bottom="0.5118110236220472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1"/>
  <sheetViews>
    <sheetView zoomScaleSheetLayoutView="100" zoomScalePageLayoutView="0" workbookViewId="0" topLeftCell="A73">
      <selection activeCell="D21" sqref="D21"/>
    </sheetView>
  </sheetViews>
  <sheetFormatPr defaultColWidth="9.140625" defaultRowHeight="12.75"/>
  <cols>
    <col min="1" max="1" width="7.7109375" style="9" customWidth="1"/>
    <col min="2" max="2" width="48.57421875" style="10" customWidth="1"/>
    <col min="3" max="3" width="17.140625" style="9" customWidth="1"/>
    <col min="4" max="4" width="28.28125" style="47" customWidth="1"/>
    <col min="5" max="7" width="15.8515625" style="2" bestFit="1" customWidth="1"/>
    <col min="8" max="8" width="13.8515625" style="2" bestFit="1" customWidth="1"/>
    <col min="9" max="9" width="15.8515625" style="2" bestFit="1" customWidth="1"/>
    <col min="10" max="16384" width="9.140625" style="2" customWidth="1"/>
  </cols>
  <sheetData>
    <row r="3" spans="1:4" ht="12.75">
      <c r="A3" s="32"/>
      <c r="D3" s="36" t="s">
        <v>441</v>
      </c>
    </row>
    <row r="4" spans="1:4" ht="12.75">
      <c r="A4" s="144"/>
      <c r="B4" s="145"/>
      <c r="C4" s="146"/>
      <c r="D4" s="147" t="s">
        <v>11</v>
      </c>
    </row>
    <row r="5" spans="1:4" ht="12.75">
      <c r="A5" s="24" t="s">
        <v>5</v>
      </c>
      <c r="B5" s="25" t="s">
        <v>3</v>
      </c>
      <c r="C5" s="24" t="s">
        <v>4</v>
      </c>
      <c r="D5" s="37" t="s">
        <v>2</v>
      </c>
    </row>
    <row r="6" spans="1:4" ht="12.75">
      <c r="A6" s="363" t="s">
        <v>23</v>
      </c>
      <c r="B6" s="363"/>
      <c r="C6" s="363"/>
      <c r="D6" s="363"/>
    </row>
    <row r="7" spans="1:4" ht="12.75">
      <c r="A7" s="139">
        <v>1</v>
      </c>
      <c r="B7" s="183" t="s">
        <v>224</v>
      </c>
      <c r="C7" s="180">
        <v>2013</v>
      </c>
      <c r="D7" s="174">
        <v>3198</v>
      </c>
    </row>
    <row r="8" spans="1:4" ht="12.75">
      <c r="A8" s="139">
        <v>2</v>
      </c>
      <c r="B8" s="183" t="s">
        <v>225</v>
      </c>
      <c r="C8" s="180">
        <v>2013</v>
      </c>
      <c r="D8" s="174">
        <v>4182</v>
      </c>
    </row>
    <row r="9" spans="1:4" ht="12.75">
      <c r="A9" s="139">
        <v>3</v>
      </c>
      <c r="B9" s="183" t="s">
        <v>226</v>
      </c>
      <c r="C9" s="180">
        <v>2013</v>
      </c>
      <c r="D9" s="174">
        <v>3075</v>
      </c>
    </row>
    <row r="10" spans="1:4" ht="12.75">
      <c r="A10" s="139">
        <v>4</v>
      </c>
      <c r="B10" s="183" t="s">
        <v>227</v>
      </c>
      <c r="C10" s="180">
        <v>2013</v>
      </c>
      <c r="D10" s="174">
        <v>6765</v>
      </c>
    </row>
    <row r="11" spans="1:4" ht="12.75">
      <c r="A11" s="139">
        <v>5</v>
      </c>
      <c r="B11" s="183" t="s">
        <v>228</v>
      </c>
      <c r="C11" s="180">
        <v>2013</v>
      </c>
      <c r="D11" s="174">
        <v>8979</v>
      </c>
    </row>
    <row r="12" spans="1:4" ht="12.75">
      <c r="A12" s="139">
        <v>6</v>
      </c>
      <c r="B12" s="183" t="s">
        <v>229</v>
      </c>
      <c r="C12" s="180">
        <v>2013</v>
      </c>
      <c r="D12" s="174">
        <v>2465</v>
      </c>
    </row>
    <row r="13" spans="1:4" ht="12.75">
      <c r="A13" s="139">
        <v>7</v>
      </c>
      <c r="B13" s="183" t="s">
        <v>230</v>
      </c>
      <c r="C13" s="180">
        <v>2013</v>
      </c>
      <c r="D13" s="174">
        <v>2460</v>
      </c>
    </row>
    <row r="14" spans="1:4" ht="12.75">
      <c r="A14" s="139">
        <v>8</v>
      </c>
      <c r="B14" s="183" t="s">
        <v>231</v>
      </c>
      <c r="C14" s="180">
        <v>2013</v>
      </c>
      <c r="D14" s="174">
        <v>1722</v>
      </c>
    </row>
    <row r="15" spans="1:4" ht="12.75">
      <c r="A15" s="139">
        <v>9</v>
      </c>
      <c r="B15" s="183" t="s">
        <v>232</v>
      </c>
      <c r="C15" s="180">
        <v>2013</v>
      </c>
      <c r="D15" s="174">
        <v>5373.87</v>
      </c>
    </row>
    <row r="16" spans="1:4" ht="12.75">
      <c r="A16" s="139">
        <v>10</v>
      </c>
      <c r="B16" s="183" t="s">
        <v>233</v>
      </c>
      <c r="C16" s="180">
        <v>2013</v>
      </c>
      <c r="D16" s="174">
        <v>23001</v>
      </c>
    </row>
    <row r="17" spans="1:4" ht="12.75">
      <c r="A17" s="139">
        <v>11</v>
      </c>
      <c r="B17" s="183" t="s">
        <v>234</v>
      </c>
      <c r="C17" s="180">
        <v>2013</v>
      </c>
      <c r="D17" s="174">
        <v>1105.77</v>
      </c>
    </row>
    <row r="18" spans="1:4" ht="12.75">
      <c r="A18" s="139">
        <v>12</v>
      </c>
      <c r="B18" s="183" t="s">
        <v>235</v>
      </c>
      <c r="C18" s="180">
        <v>2013</v>
      </c>
      <c r="D18" s="174">
        <v>35431.38</v>
      </c>
    </row>
    <row r="19" spans="1:4" ht="12.75">
      <c r="A19" s="139">
        <v>13</v>
      </c>
      <c r="B19" s="183" t="s">
        <v>237</v>
      </c>
      <c r="C19" s="180">
        <v>2013</v>
      </c>
      <c r="D19" s="174">
        <v>8979</v>
      </c>
    </row>
    <row r="20" spans="1:4" ht="12.75">
      <c r="A20" s="139">
        <v>14</v>
      </c>
      <c r="B20" s="183" t="s">
        <v>238</v>
      </c>
      <c r="C20" s="180">
        <v>2013</v>
      </c>
      <c r="D20" s="174">
        <v>16998.6</v>
      </c>
    </row>
    <row r="21" spans="1:4" ht="38.25">
      <c r="A21" s="139">
        <v>15</v>
      </c>
      <c r="B21" s="183" t="s">
        <v>239</v>
      </c>
      <c r="C21" s="180">
        <v>2013</v>
      </c>
      <c r="D21" s="174">
        <v>118142.89</v>
      </c>
    </row>
    <row r="22" spans="1:4" ht="12.75">
      <c r="A22" s="139">
        <v>16</v>
      </c>
      <c r="B22" s="183" t="s">
        <v>240</v>
      </c>
      <c r="C22" s="180">
        <v>2013</v>
      </c>
      <c r="D22" s="174">
        <v>2119.29</v>
      </c>
    </row>
    <row r="23" spans="1:4" ht="12.75">
      <c r="A23" s="139">
        <v>17</v>
      </c>
      <c r="B23" s="183" t="s">
        <v>223</v>
      </c>
      <c r="C23" s="180">
        <v>2013</v>
      </c>
      <c r="D23" s="174">
        <v>3467.37</v>
      </c>
    </row>
    <row r="24" spans="1:4" ht="12.75">
      <c r="A24" s="139">
        <v>18</v>
      </c>
      <c r="B24" s="183" t="s">
        <v>241</v>
      </c>
      <c r="C24" s="180">
        <v>2014</v>
      </c>
      <c r="D24" s="174">
        <v>3458.76</v>
      </c>
    </row>
    <row r="25" spans="1:4" ht="12.75">
      <c r="A25" s="139">
        <v>19</v>
      </c>
      <c r="B25" s="183" t="s">
        <v>236</v>
      </c>
      <c r="C25" s="180">
        <v>2014</v>
      </c>
      <c r="D25" s="174">
        <v>3499.35</v>
      </c>
    </row>
    <row r="26" spans="1:5" ht="51">
      <c r="A26" s="139">
        <v>20</v>
      </c>
      <c r="B26" s="183" t="s">
        <v>242</v>
      </c>
      <c r="C26" s="180">
        <v>2014</v>
      </c>
      <c r="D26" s="174">
        <v>1290</v>
      </c>
      <c r="E26" s="206" t="s">
        <v>244</v>
      </c>
    </row>
    <row r="27" spans="1:5" ht="12.75">
      <c r="A27" s="139">
        <v>21</v>
      </c>
      <c r="B27" s="183" t="s">
        <v>243</v>
      </c>
      <c r="C27" s="1">
        <v>2014</v>
      </c>
      <c r="D27" s="196">
        <v>52500</v>
      </c>
      <c r="E27" s="297"/>
    </row>
    <row r="28" spans="1:5" ht="12.75">
      <c r="A28" s="139">
        <v>22</v>
      </c>
      <c r="B28" s="183" t="s">
        <v>236</v>
      </c>
      <c r="C28" s="1">
        <v>2015</v>
      </c>
      <c r="D28" s="196">
        <v>2583</v>
      </c>
      <c r="E28" s="7"/>
    </row>
    <row r="29" spans="1:5" ht="12.75">
      <c r="A29" s="139">
        <v>23</v>
      </c>
      <c r="B29" s="183" t="s">
        <v>253</v>
      </c>
      <c r="C29" s="1">
        <v>2015</v>
      </c>
      <c r="D29" s="196">
        <v>3349.75</v>
      </c>
      <c r="E29" s="7"/>
    </row>
    <row r="30" spans="1:5" ht="12.75">
      <c r="A30" s="139">
        <v>24</v>
      </c>
      <c r="B30" s="183" t="s">
        <v>254</v>
      </c>
      <c r="C30" s="1">
        <v>2015</v>
      </c>
      <c r="D30" s="196">
        <v>2988.9</v>
      </c>
      <c r="E30" s="7"/>
    </row>
    <row r="31" spans="1:5" ht="12.75">
      <c r="A31" s="139">
        <v>25</v>
      </c>
      <c r="B31" s="183" t="s">
        <v>255</v>
      </c>
      <c r="C31" s="1">
        <v>2016</v>
      </c>
      <c r="D31" s="196">
        <v>2392</v>
      </c>
      <c r="E31" s="7"/>
    </row>
    <row r="32" spans="1:5" ht="12.75">
      <c r="A32" s="139">
        <v>26</v>
      </c>
      <c r="B32" s="183" t="s">
        <v>262</v>
      </c>
      <c r="C32" s="223">
        <v>2017</v>
      </c>
      <c r="D32" s="224">
        <v>2427.34</v>
      </c>
      <c r="E32" s="7"/>
    </row>
    <row r="33" spans="1:5" ht="12.75">
      <c r="A33" s="139">
        <v>27</v>
      </c>
      <c r="B33" s="183" t="s">
        <v>263</v>
      </c>
      <c r="C33" s="225">
        <v>2017</v>
      </c>
      <c r="D33" s="196">
        <v>2487.06</v>
      </c>
      <c r="E33" s="7"/>
    </row>
    <row r="34" spans="1:5" ht="12.75">
      <c r="A34" s="139">
        <v>28</v>
      </c>
      <c r="B34" s="183" t="s">
        <v>264</v>
      </c>
      <c r="C34" s="225">
        <v>2017</v>
      </c>
      <c r="D34" s="196">
        <v>3273.92</v>
      </c>
      <c r="E34" s="7"/>
    </row>
    <row r="35" spans="1:5" ht="12.75">
      <c r="A35" s="139">
        <v>29</v>
      </c>
      <c r="B35" s="183" t="s">
        <v>265</v>
      </c>
      <c r="C35" s="225">
        <v>2017</v>
      </c>
      <c r="D35" s="196">
        <v>1623.13</v>
      </c>
      <c r="E35" s="7"/>
    </row>
    <row r="36" spans="1:5" ht="12.75">
      <c r="A36" s="139">
        <v>30</v>
      </c>
      <c r="B36" s="183" t="s">
        <v>266</v>
      </c>
      <c r="C36" s="225">
        <v>2017</v>
      </c>
      <c r="D36" s="196">
        <v>3799.22</v>
      </c>
      <c r="E36" s="7"/>
    </row>
    <row r="37" spans="1:5" ht="12.75">
      <c r="A37" s="139">
        <v>31</v>
      </c>
      <c r="B37" s="183" t="s">
        <v>267</v>
      </c>
      <c r="C37" s="225">
        <v>2017</v>
      </c>
      <c r="D37" s="196">
        <v>3219.82</v>
      </c>
      <c r="E37" s="7"/>
    </row>
    <row r="38" spans="1:5" ht="25.5">
      <c r="A38" s="139">
        <v>32</v>
      </c>
      <c r="B38" s="183" t="s">
        <v>268</v>
      </c>
      <c r="C38" s="223">
        <v>2017</v>
      </c>
      <c r="D38" s="224">
        <v>30347.1</v>
      </c>
      <c r="E38" s="7"/>
    </row>
    <row r="39" spans="1:5" ht="12.75">
      <c r="A39" s="139">
        <v>33</v>
      </c>
      <c r="B39" s="183" t="s">
        <v>363</v>
      </c>
      <c r="C39" s="1">
        <v>2017</v>
      </c>
      <c r="D39" s="196">
        <v>3358</v>
      </c>
      <c r="E39" s="7"/>
    </row>
    <row r="40" spans="1:5" ht="12.75">
      <c r="A40" s="139">
        <v>34</v>
      </c>
      <c r="B40" s="183" t="s">
        <v>364</v>
      </c>
      <c r="C40" s="1">
        <v>2018</v>
      </c>
      <c r="D40" s="196">
        <v>3420.52</v>
      </c>
      <c r="E40" s="7"/>
    </row>
    <row r="41" spans="1:5" ht="12.75">
      <c r="A41" s="139">
        <v>35</v>
      </c>
      <c r="B41" s="183" t="s">
        <v>365</v>
      </c>
      <c r="C41" s="1">
        <v>2018</v>
      </c>
      <c r="D41" s="196">
        <v>3208.55</v>
      </c>
      <c r="E41" s="7"/>
    </row>
    <row r="42" spans="1:6" ht="12.75">
      <c r="A42" s="346" t="s">
        <v>48</v>
      </c>
      <c r="B42" s="347"/>
      <c r="C42" s="348"/>
      <c r="D42" s="39">
        <f>SUM(D7:D41)</f>
        <v>376691.59</v>
      </c>
      <c r="F42" s="48"/>
    </row>
    <row r="43" spans="1:4" ht="12.75">
      <c r="A43" s="362" t="s">
        <v>33</v>
      </c>
      <c r="B43" s="362"/>
      <c r="C43" s="362"/>
      <c r="D43" s="362"/>
    </row>
    <row r="44" spans="1:4" s="12" customFormat="1" ht="12.75">
      <c r="A44" s="34"/>
      <c r="B44" s="182" t="s">
        <v>47</v>
      </c>
      <c r="C44" s="180"/>
      <c r="D44" s="174"/>
    </row>
    <row r="45" spans="1:4" ht="12.75" customHeight="1">
      <c r="A45" s="372" t="s">
        <v>8</v>
      </c>
      <c r="B45" s="372"/>
      <c r="C45" s="372"/>
      <c r="D45" s="39">
        <f>SUM(D44:D44)</f>
        <v>0</v>
      </c>
    </row>
    <row r="46" spans="1:4" ht="12.75">
      <c r="A46" s="371" t="s">
        <v>24</v>
      </c>
      <c r="B46" s="371"/>
      <c r="C46" s="371"/>
      <c r="D46" s="371"/>
    </row>
    <row r="47" spans="1:5" ht="12.75">
      <c r="A47" s="33">
        <v>1</v>
      </c>
      <c r="B47" s="150" t="s">
        <v>51</v>
      </c>
      <c r="C47" s="148">
        <v>2014</v>
      </c>
      <c r="D47" s="149">
        <v>3189.39</v>
      </c>
      <c r="E47" s="30"/>
    </row>
    <row r="48" spans="1:5" ht="12.75">
      <c r="A48" s="33">
        <v>2</v>
      </c>
      <c r="B48" s="150" t="s">
        <v>256</v>
      </c>
      <c r="C48" s="148">
        <v>2016</v>
      </c>
      <c r="D48" s="149">
        <v>3482</v>
      </c>
      <c r="E48" s="222"/>
    </row>
    <row r="49" spans="1:5" ht="12.75">
      <c r="A49" s="33">
        <v>3</v>
      </c>
      <c r="B49" s="290" t="s">
        <v>381</v>
      </c>
      <c r="C49" s="291">
        <v>2016</v>
      </c>
      <c r="D49" s="292">
        <v>3225</v>
      </c>
      <c r="E49" s="222"/>
    </row>
    <row r="50" spans="1:5" ht="12.75">
      <c r="A50" s="33">
        <v>4</v>
      </c>
      <c r="B50" s="290" t="s">
        <v>382</v>
      </c>
      <c r="C50" s="291">
        <v>2017</v>
      </c>
      <c r="D50" s="292">
        <v>2901</v>
      </c>
      <c r="E50" s="222"/>
    </row>
    <row r="51" spans="1:4" ht="12.75" customHeight="1">
      <c r="A51" s="346"/>
      <c r="B51" s="347"/>
      <c r="C51" s="348"/>
      <c r="D51" s="39">
        <f>SUM(D47:D50)</f>
        <v>12797.39</v>
      </c>
    </row>
    <row r="52" spans="1:4" ht="12.75" customHeight="1">
      <c r="A52" s="352" t="s">
        <v>25</v>
      </c>
      <c r="B52" s="353"/>
      <c r="C52" s="20"/>
      <c r="D52" s="40"/>
    </row>
    <row r="53" spans="1:4" ht="12.75" customHeight="1">
      <c r="A53" s="136">
        <v>1</v>
      </c>
      <c r="B53" s="186" t="s">
        <v>116</v>
      </c>
      <c r="C53" s="184">
        <v>2013</v>
      </c>
      <c r="D53" s="185">
        <v>259.99</v>
      </c>
    </row>
    <row r="54" spans="1:4" ht="12.75" customHeight="1">
      <c r="A54" s="136">
        <v>2</v>
      </c>
      <c r="B54" s="186" t="s">
        <v>117</v>
      </c>
      <c r="C54" s="184">
        <v>2014</v>
      </c>
      <c r="D54" s="185">
        <v>209.99</v>
      </c>
    </row>
    <row r="55" spans="1:4" ht="12.75" customHeight="1">
      <c r="A55" s="136">
        <v>3</v>
      </c>
      <c r="B55" s="186" t="s">
        <v>117</v>
      </c>
      <c r="C55" s="184">
        <v>2014</v>
      </c>
      <c r="D55" s="185">
        <v>209.99</v>
      </c>
    </row>
    <row r="56" spans="1:4" ht="12.75" customHeight="1">
      <c r="A56" s="136">
        <v>4</v>
      </c>
      <c r="B56" s="186" t="s">
        <v>117</v>
      </c>
      <c r="C56" s="184">
        <v>2014</v>
      </c>
      <c r="D56" s="185">
        <v>209.99</v>
      </c>
    </row>
    <row r="57" spans="1:4" ht="12.75" customHeight="1">
      <c r="A57" s="136">
        <v>5</v>
      </c>
      <c r="B57" s="186" t="s">
        <v>118</v>
      </c>
      <c r="C57" s="184">
        <v>2014</v>
      </c>
      <c r="D57" s="185">
        <v>159.99</v>
      </c>
    </row>
    <row r="58" spans="1:4" ht="12.75" customHeight="1">
      <c r="A58" s="136">
        <v>6</v>
      </c>
      <c r="B58" s="186" t="s">
        <v>119</v>
      </c>
      <c r="C58" s="184">
        <v>2013</v>
      </c>
      <c r="D58" s="185">
        <v>299.99</v>
      </c>
    </row>
    <row r="59" spans="1:4" ht="12.75">
      <c r="A59" s="136">
        <v>7</v>
      </c>
      <c r="B59" s="186" t="s">
        <v>120</v>
      </c>
      <c r="C59" s="184">
        <v>2013</v>
      </c>
      <c r="D59" s="185">
        <v>129.99</v>
      </c>
    </row>
    <row r="60" spans="1:4" ht="38.25">
      <c r="A60" s="136">
        <v>8</v>
      </c>
      <c r="B60" s="186" t="s">
        <v>121</v>
      </c>
      <c r="C60" s="184">
        <v>2015</v>
      </c>
      <c r="D60" s="185">
        <v>3195</v>
      </c>
    </row>
    <row r="61" spans="1:4" ht="12.75">
      <c r="A61" s="136">
        <v>9</v>
      </c>
      <c r="B61" s="186" t="s">
        <v>122</v>
      </c>
      <c r="C61" s="184">
        <v>2013</v>
      </c>
      <c r="D61" s="185">
        <v>1526.45</v>
      </c>
    </row>
    <row r="62" spans="1:4" ht="12.75">
      <c r="A62" s="136">
        <v>10</v>
      </c>
      <c r="B62" s="186" t="s">
        <v>123</v>
      </c>
      <c r="C62" s="184">
        <v>2013</v>
      </c>
      <c r="D62" s="185">
        <v>482</v>
      </c>
    </row>
    <row r="63" spans="1:4" ht="12.75">
      <c r="A63" s="136">
        <v>11</v>
      </c>
      <c r="B63" s="186" t="s">
        <v>124</v>
      </c>
      <c r="C63" s="184">
        <v>2013</v>
      </c>
      <c r="D63" s="185">
        <v>1647.77</v>
      </c>
    </row>
    <row r="64" spans="1:4" ht="12.75">
      <c r="A64" s="136">
        <v>12</v>
      </c>
      <c r="B64" s="186" t="s">
        <v>125</v>
      </c>
      <c r="C64" s="184">
        <v>2014</v>
      </c>
      <c r="D64" s="185">
        <v>259</v>
      </c>
    </row>
    <row r="65" spans="1:4" ht="12.75">
      <c r="A65" s="136">
        <v>13</v>
      </c>
      <c r="B65" s="186" t="s">
        <v>126</v>
      </c>
      <c r="C65" s="184">
        <v>2013</v>
      </c>
      <c r="D65" s="185">
        <v>549.99</v>
      </c>
    </row>
    <row r="66" spans="1:5" ht="12.75">
      <c r="A66" s="26"/>
      <c r="B66" s="26" t="s">
        <v>8</v>
      </c>
      <c r="C66" s="26"/>
      <c r="D66" s="39">
        <f>SUM(D53:D65)</f>
        <v>9140.14</v>
      </c>
      <c r="E66" s="23"/>
    </row>
    <row r="67" spans="1:4" ht="12.75" customHeight="1">
      <c r="A67" s="357" t="s">
        <v>27</v>
      </c>
      <c r="B67" s="358"/>
      <c r="C67" s="22"/>
      <c r="D67" s="42"/>
    </row>
    <row r="68" spans="1:6" ht="12.75">
      <c r="A68" s="1">
        <v>1</v>
      </c>
      <c r="B68" s="35" t="s">
        <v>47</v>
      </c>
      <c r="C68" s="34"/>
      <c r="D68" s="41"/>
      <c r="F68" s="23"/>
    </row>
    <row r="69" spans="1:5" ht="12.75">
      <c r="A69" s="26"/>
      <c r="B69" s="26" t="s">
        <v>8</v>
      </c>
      <c r="C69" s="26"/>
      <c r="D69" s="39">
        <f>SUM(D68:D68)</f>
        <v>0</v>
      </c>
      <c r="E69" s="23"/>
    </row>
    <row r="70" spans="1:4" ht="12.75">
      <c r="A70" s="366" t="s">
        <v>29</v>
      </c>
      <c r="B70" s="367"/>
      <c r="C70" s="368"/>
      <c r="D70" s="43"/>
    </row>
    <row r="71" spans="1:4" ht="12.75">
      <c r="A71" s="211">
        <v>1</v>
      </c>
      <c r="B71" s="187" t="s">
        <v>75</v>
      </c>
      <c r="C71" s="180">
        <v>2013</v>
      </c>
      <c r="D71" s="181">
        <v>249.99</v>
      </c>
    </row>
    <row r="72" spans="1:4" ht="12.75">
      <c r="A72" s="346" t="s">
        <v>8</v>
      </c>
      <c r="B72" s="347"/>
      <c r="C72" s="348"/>
      <c r="D72" s="39">
        <f>SUM(D71:D71)</f>
        <v>249.99</v>
      </c>
    </row>
    <row r="73" spans="1:4" ht="12.75">
      <c r="A73" s="363" t="s">
        <v>49</v>
      </c>
      <c r="B73" s="363"/>
      <c r="C73" s="363"/>
      <c r="D73" s="363"/>
    </row>
    <row r="74" spans="1:4" s="12" customFormat="1" ht="12.75">
      <c r="A74" s="139"/>
      <c r="B74" s="178" t="s">
        <v>47</v>
      </c>
      <c r="C74" s="180"/>
      <c r="D74" s="174"/>
    </row>
    <row r="75" spans="1:6" ht="12.75">
      <c r="A75" s="346" t="s">
        <v>48</v>
      </c>
      <c r="B75" s="347"/>
      <c r="C75" s="348"/>
      <c r="D75" s="39">
        <f>SUM(D74:D74)</f>
        <v>0</v>
      </c>
      <c r="F75" s="48"/>
    </row>
    <row r="76" spans="1:4" ht="12.75">
      <c r="A76" s="142"/>
      <c r="B76" s="143"/>
      <c r="C76" s="364" t="s">
        <v>34</v>
      </c>
      <c r="D76" s="365"/>
    </row>
    <row r="77" spans="1:6" ht="12.75">
      <c r="A77" s="24" t="s">
        <v>5</v>
      </c>
      <c r="B77" s="25" t="s">
        <v>3</v>
      </c>
      <c r="C77" s="24" t="s">
        <v>4</v>
      </c>
      <c r="D77" s="37" t="s">
        <v>2</v>
      </c>
      <c r="F77" s="23"/>
    </row>
    <row r="78" spans="1:6" ht="14.25" customHeight="1">
      <c r="A78" s="62" t="s">
        <v>23</v>
      </c>
      <c r="B78" s="61"/>
      <c r="C78" s="19"/>
      <c r="D78" s="44"/>
      <c r="F78" s="23"/>
    </row>
    <row r="79" spans="1:4" ht="12.75">
      <c r="A79" s="19">
        <v>1</v>
      </c>
      <c r="B79" s="183" t="s">
        <v>218</v>
      </c>
      <c r="C79" s="195">
        <v>2013</v>
      </c>
      <c r="D79" s="174">
        <v>3247.2</v>
      </c>
    </row>
    <row r="80" spans="1:4" ht="12.75">
      <c r="A80" s="19">
        <v>2</v>
      </c>
      <c r="B80" s="183" t="s">
        <v>219</v>
      </c>
      <c r="C80" s="180">
        <v>2013</v>
      </c>
      <c r="D80" s="174">
        <v>671.58</v>
      </c>
    </row>
    <row r="81" spans="1:4" ht="12.75">
      <c r="A81" s="19">
        <v>3</v>
      </c>
      <c r="B81" s="183" t="s">
        <v>220</v>
      </c>
      <c r="C81" s="180">
        <v>2013</v>
      </c>
      <c r="D81" s="174">
        <v>807.61</v>
      </c>
    </row>
    <row r="82" spans="1:4" ht="12.75">
      <c r="A82" s="19">
        <v>4</v>
      </c>
      <c r="B82" s="183" t="s">
        <v>221</v>
      </c>
      <c r="C82" s="180">
        <v>2013</v>
      </c>
      <c r="D82" s="174">
        <v>1600</v>
      </c>
    </row>
    <row r="83" spans="1:4" ht="12.75">
      <c r="A83" s="19">
        <v>5</v>
      </c>
      <c r="B83" s="183" t="s">
        <v>221</v>
      </c>
      <c r="C83" s="180">
        <v>2014</v>
      </c>
      <c r="D83" s="174">
        <v>6990.51</v>
      </c>
    </row>
    <row r="84" spans="1:5" ht="38.25">
      <c r="A84" s="19">
        <v>6</v>
      </c>
      <c r="B84" s="183" t="s">
        <v>222</v>
      </c>
      <c r="C84" s="1">
        <v>2014</v>
      </c>
      <c r="D84" s="196">
        <v>145000</v>
      </c>
      <c r="E84" s="7"/>
    </row>
    <row r="85" spans="1:5" ht="12.75">
      <c r="A85" s="19">
        <v>7</v>
      </c>
      <c r="B85" s="183" t="s">
        <v>269</v>
      </c>
      <c r="C85" s="1">
        <v>2017</v>
      </c>
      <c r="D85" s="196">
        <v>3464.91</v>
      </c>
      <c r="E85" s="7"/>
    </row>
    <row r="86" spans="1:5" ht="12.75">
      <c r="A86" s="19">
        <v>8</v>
      </c>
      <c r="B86" s="183" t="s">
        <v>269</v>
      </c>
      <c r="C86" s="1">
        <v>2017</v>
      </c>
      <c r="D86" s="196">
        <v>2608.91</v>
      </c>
      <c r="E86" s="7"/>
    </row>
    <row r="87" spans="1:5" ht="12.75">
      <c r="A87" s="19">
        <v>9</v>
      </c>
      <c r="B87" s="183" t="s">
        <v>366</v>
      </c>
      <c r="C87" s="1">
        <v>2017</v>
      </c>
      <c r="D87" s="196">
        <v>16364.95</v>
      </c>
      <c r="E87" s="7"/>
    </row>
    <row r="88" spans="1:6" ht="12.75">
      <c r="A88" s="24"/>
      <c r="B88" s="24" t="s">
        <v>8</v>
      </c>
      <c r="C88" s="24"/>
      <c r="D88" s="37">
        <f>SUM(D79:D87)</f>
        <v>180755.67</v>
      </c>
      <c r="F88" s="48"/>
    </row>
    <row r="89" spans="1:4" ht="12.75">
      <c r="A89" s="352" t="s">
        <v>33</v>
      </c>
      <c r="B89" s="369"/>
      <c r="C89" s="13"/>
      <c r="D89" s="45"/>
    </row>
    <row r="90" spans="1:4" ht="12.75">
      <c r="A90" s="60">
        <v>1</v>
      </c>
      <c r="B90" s="186" t="s">
        <v>97</v>
      </c>
      <c r="C90" s="184">
        <v>2014</v>
      </c>
      <c r="D90" s="185">
        <v>22900</v>
      </c>
    </row>
    <row r="91" spans="1:4" ht="12.75">
      <c r="A91" s="60">
        <v>2</v>
      </c>
      <c r="B91" s="186" t="s">
        <v>245</v>
      </c>
      <c r="C91" s="184">
        <v>2014</v>
      </c>
      <c r="D91" s="185">
        <v>3776.1</v>
      </c>
    </row>
    <row r="92" spans="1:4" ht="12.75">
      <c r="A92" s="27"/>
      <c r="B92" s="28" t="s">
        <v>8</v>
      </c>
      <c r="C92" s="27"/>
      <c r="D92" s="39">
        <f>SUM(D90:D91)</f>
        <v>26676.1</v>
      </c>
    </row>
    <row r="93" spans="1:6" s="12" customFormat="1" ht="12.75" customHeight="1">
      <c r="A93" s="349" t="s">
        <v>24</v>
      </c>
      <c r="B93" s="350"/>
      <c r="C93" s="350"/>
      <c r="D93" s="351"/>
      <c r="F93" s="50"/>
    </row>
    <row r="94" spans="1:4" s="12" customFormat="1" ht="14.25" customHeight="1">
      <c r="A94" s="29" t="s">
        <v>9</v>
      </c>
      <c r="B94" s="137" t="s">
        <v>47</v>
      </c>
      <c r="C94" s="29"/>
      <c r="D94" s="38"/>
    </row>
    <row r="95" spans="1:4" s="12" customFormat="1" ht="15" customHeight="1">
      <c r="A95" s="354" t="s">
        <v>8</v>
      </c>
      <c r="B95" s="355"/>
      <c r="C95" s="356"/>
      <c r="D95" s="39">
        <f>SUM(D94:D94)</f>
        <v>0</v>
      </c>
    </row>
    <row r="96" spans="1:5" s="12" customFormat="1" ht="15" customHeight="1">
      <c r="A96" s="362" t="s">
        <v>25</v>
      </c>
      <c r="B96" s="362"/>
      <c r="C96" s="362"/>
      <c r="D96" s="362"/>
      <c r="E96" s="49"/>
    </row>
    <row r="97" spans="1:5" s="12" customFormat="1" ht="12.75">
      <c r="A97" s="192">
        <v>1</v>
      </c>
      <c r="B97" s="183" t="s">
        <v>127</v>
      </c>
      <c r="C97" s="180">
        <v>2013</v>
      </c>
      <c r="D97" s="185">
        <v>959.99</v>
      </c>
      <c r="E97" s="49"/>
    </row>
    <row r="98" spans="1:5" s="12" customFormat="1" ht="12.75">
      <c r="A98" s="192">
        <v>2</v>
      </c>
      <c r="B98" s="183" t="s">
        <v>128</v>
      </c>
      <c r="C98" s="180">
        <v>2014</v>
      </c>
      <c r="D98" s="185">
        <v>701</v>
      </c>
      <c r="E98" s="49"/>
    </row>
    <row r="99" spans="1:5" s="12" customFormat="1" ht="12.75">
      <c r="A99" s="192">
        <v>3</v>
      </c>
      <c r="B99" s="183" t="s">
        <v>129</v>
      </c>
      <c r="C99" s="180">
        <v>2014</v>
      </c>
      <c r="D99" s="185">
        <v>1749</v>
      </c>
      <c r="E99" s="49"/>
    </row>
    <row r="100" spans="1:5" ht="12.75">
      <c r="A100" s="192">
        <v>4</v>
      </c>
      <c r="B100" s="183" t="s">
        <v>130</v>
      </c>
      <c r="C100" s="180">
        <v>2015</v>
      </c>
      <c r="D100" s="185">
        <v>2000</v>
      </c>
      <c r="E100" s="21"/>
    </row>
    <row r="101" spans="1:5" ht="12.75">
      <c r="A101" s="346" t="s">
        <v>8</v>
      </c>
      <c r="B101" s="347"/>
      <c r="C101" s="348"/>
      <c r="D101" s="39">
        <f>SUM(D97:D100)</f>
        <v>5409.99</v>
      </c>
      <c r="E101" s="21"/>
    </row>
    <row r="102" spans="1:5" ht="12.75">
      <c r="A102" s="357" t="s">
        <v>27</v>
      </c>
      <c r="B102" s="359"/>
      <c r="C102" s="360"/>
      <c r="D102" s="361"/>
      <c r="E102" s="49"/>
    </row>
    <row r="103" spans="1:5" s="12" customFormat="1" ht="12.75">
      <c r="A103" s="1" t="s">
        <v>9</v>
      </c>
      <c r="B103" s="137" t="s">
        <v>47</v>
      </c>
      <c r="C103" s="29"/>
      <c r="D103" s="38"/>
      <c r="E103" s="140"/>
    </row>
    <row r="104" spans="1:7" ht="12.75">
      <c r="A104" s="31"/>
      <c r="B104" s="31" t="s">
        <v>8</v>
      </c>
      <c r="C104" s="31"/>
      <c r="D104" s="46">
        <f>SUM(D103:D103)</f>
        <v>0</v>
      </c>
      <c r="G104" s="48"/>
    </row>
    <row r="105" spans="1:4" ht="12.75">
      <c r="A105" s="357" t="s">
        <v>29</v>
      </c>
      <c r="B105" s="359"/>
      <c r="C105" s="370"/>
      <c r="D105" s="42"/>
    </row>
    <row r="106" spans="1:4" ht="12.75">
      <c r="A106" s="211">
        <v>1</v>
      </c>
      <c r="B106" s="187" t="s">
        <v>76</v>
      </c>
      <c r="C106" s="180">
        <v>2013</v>
      </c>
      <c r="D106" s="181">
        <v>1699.99</v>
      </c>
    </row>
    <row r="107" spans="1:6" ht="12.75">
      <c r="A107" s="26"/>
      <c r="B107" s="26" t="s">
        <v>8</v>
      </c>
      <c r="C107" s="26"/>
      <c r="D107" s="39">
        <f>SUM(D106)</f>
        <v>1699.99</v>
      </c>
      <c r="F107" s="48"/>
    </row>
    <row r="108" spans="1:4" ht="12.75">
      <c r="A108" s="363" t="s">
        <v>49</v>
      </c>
      <c r="B108" s="363"/>
      <c r="C108" s="363"/>
      <c r="D108" s="363"/>
    </row>
    <row r="109" spans="1:4" ht="12.75">
      <c r="A109" s="139">
        <v>1</v>
      </c>
      <c r="B109" s="175" t="s">
        <v>64</v>
      </c>
      <c r="C109" s="173" t="s">
        <v>65</v>
      </c>
      <c r="D109" s="174">
        <v>1249</v>
      </c>
    </row>
    <row r="110" spans="1:4" ht="12.75">
      <c r="A110" s="139">
        <v>2</v>
      </c>
      <c r="B110" s="176" t="s">
        <v>66</v>
      </c>
      <c r="C110" s="173" t="s">
        <v>67</v>
      </c>
      <c r="D110" s="177">
        <v>999</v>
      </c>
    </row>
    <row r="111" spans="1:6" ht="12.75">
      <c r="A111" s="346" t="s">
        <v>48</v>
      </c>
      <c r="B111" s="347"/>
      <c r="C111" s="348"/>
      <c r="D111" s="39">
        <f>SUM(D109:D110)</f>
        <v>2248</v>
      </c>
      <c r="F111" s="48"/>
    </row>
  </sheetData>
  <sheetProtection/>
  <mergeCells count="22">
    <mergeCell ref="A6:D6"/>
    <mergeCell ref="A42:C42"/>
    <mergeCell ref="A43:D43"/>
    <mergeCell ref="A46:D46"/>
    <mergeCell ref="A45:C45"/>
    <mergeCell ref="A108:D108"/>
    <mergeCell ref="C76:D76"/>
    <mergeCell ref="A70:C70"/>
    <mergeCell ref="A72:C72"/>
    <mergeCell ref="A73:D73"/>
    <mergeCell ref="A89:B89"/>
    <mergeCell ref="A105:C105"/>
    <mergeCell ref="A101:C101"/>
    <mergeCell ref="A75:C75"/>
    <mergeCell ref="A93:D93"/>
    <mergeCell ref="A51:C51"/>
    <mergeCell ref="A111:C111"/>
    <mergeCell ref="A52:B52"/>
    <mergeCell ref="A95:C95"/>
    <mergeCell ref="A67:B67"/>
    <mergeCell ref="A102:D102"/>
    <mergeCell ref="A96:D96"/>
  </mergeCells>
  <printOptions horizontalCentered="1"/>
  <pageMargins left="0.9448818897637796" right="0.1968503937007874" top="0.3937007874015748" bottom="0.1968503937007874" header="0.5118110236220472" footer="0.5118110236220472"/>
  <pageSetup horizontalDpi="600" verticalDpi="600" orientation="portrait" paperSize="9" scale="74" r:id="rId1"/>
  <rowBreaks count="1" manualBreakCount="1">
    <brk id="5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2">
      <selection activeCell="C2" sqref="C2"/>
    </sheetView>
  </sheetViews>
  <sheetFormatPr defaultColWidth="9.140625" defaultRowHeight="12.75"/>
  <cols>
    <col min="1" max="1" width="4.57421875" style="232" customWidth="1"/>
    <col min="2" max="2" width="14.8515625" style="232" customWidth="1"/>
    <col min="3" max="3" width="21.421875" style="264" customWidth="1"/>
    <col min="4" max="4" width="27.421875" style="232" customWidth="1"/>
    <col min="5" max="5" width="15.140625" style="232" bestFit="1" customWidth="1"/>
    <col min="6" max="6" width="14.140625" style="232" customWidth="1"/>
    <col min="7" max="7" width="16.8515625" style="265" customWidth="1"/>
    <col min="8" max="8" width="12.140625" style="265" customWidth="1"/>
    <col min="9" max="10" width="12.00390625" style="232" customWidth="1"/>
    <col min="11" max="11" width="14.28125" style="232" customWidth="1"/>
    <col min="12" max="12" width="12.28125" style="265" customWidth="1"/>
    <col min="13" max="13" width="9.28125" style="265" customWidth="1"/>
    <col min="14" max="14" width="11.00390625" style="232" customWidth="1"/>
    <col min="15" max="15" width="16.00390625" style="266" customWidth="1"/>
    <col min="16" max="16" width="16.8515625" style="232" customWidth="1"/>
    <col min="17" max="17" width="14.7109375" style="232" customWidth="1"/>
    <col min="18" max="18" width="14.140625" style="232" customWidth="1"/>
    <col min="19" max="19" width="14.28125" style="232" customWidth="1"/>
    <col min="20" max="16384" width="9.140625" style="232" customWidth="1"/>
  </cols>
  <sheetData>
    <row r="1" spans="1:256" ht="14.25">
      <c r="A1" s="226"/>
      <c r="B1" s="227"/>
      <c r="C1" s="228"/>
      <c r="D1" s="227"/>
      <c r="E1" s="227"/>
      <c r="F1" s="227"/>
      <c r="G1" s="229"/>
      <c r="H1" s="229"/>
      <c r="I1" s="227"/>
      <c r="J1" s="227"/>
      <c r="K1" s="227"/>
      <c r="L1" s="229"/>
      <c r="M1" s="229"/>
      <c r="N1" s="227"/>
      <c r="O1" s="230"/>
      <c r="P1" s="227"/>
      <c r="Q1" s="227"/>
      <c r="R1" s="227"/>
      <c r="S1" s="231" t="s">
        <v>442</v>
      </c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  <c r="IV1" s="227"/>
    </row>
    <row r="2" spans="1:256" ht="12.75">
      <c r="A2" s="226"/>
      <c r="B2" s="227"/>
      <c r="C2" s="228"/>
      <c r="D2" s="227"/>
      <c r="E2" s="227"/>
      <c r="F2" s="227"/>
      <c r="G2" s="229"/>
      <c r="H2" s="229"/>
      <c r="I2" s="227"/>
      <c r="J2" s="227"/>
      <c r="K2" s="227"/>
      <c r="L2" s="229"/>
      <c r="M2" s="229"/>
      <c r="N2" s="227"/>
      <c r="O2" s="230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  <c r="IV2" s="227"/>
    </row>
    <row r="3" spans="1:256" ht="12.75" customHeight="1">
      <c r="A3" s="373" t="s">
        <v>270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  <c r="IV3" s="227"/>
    </row>
    <row r="4" spans="1:256" ht="12.75" customHeight="1">
      <c r="A4" s="374" t="s">
        <v>6</v>
      </c>
      <c r="B4" s="374" t="s">
        <v>271</v>
      </c>
      <c r="C4" s="374" t="s">
        <v>272</v>
      </c>
      <c r="D4" s="374" t="s">
        <v>273</v>
      </c>
      <c r="E4" s="233"/>
      <c r="F4" s="375" t="s">
        <v>274</v>
      </c>
      <c r="G4" s="374" t="s">
        <v>275</v>
      </c>
      <c r="H4" s="374" t="s">
        <v>276</v>
      </c>
      <c r="I4" s="374" t="s">
        <v>277</v>
      </c>
      <c r="J4" s="374" t="s">
        <v>278</v>
      </c>
      <c r="K4" s="377" t="s">
        <v>279</v>
      </c>
      <c r="L4" s="374" t="s">
        <v>280</v>
      </c>
      <c r="M4" s="374" t="s">
        <v>281</v>
      </c>
      <c r="N4" s="233"/>
      <c r="O4" s="378" t="s">
        <v>282</v>
      </c>
      <c r="P4" s="374" t="s">
        <v>283</v>
      </c>
      <c r="Q4" s="374"/>
      <c r="R4" s="374" t="s">
        <v>284</v>
      </c>
      <c r="S4" s="374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  <c r="IV4" s="227"/>
    </row>
    <row r="5" spans="1:256" ht="12.75">
      <c r="A5" s="374"/>
      <c r="B5" s="374"/>
      <c r="C5" s="374"/>
      <c r="D5" s="374"/>
      <c r="E5" s="233" t="s">
        <v>285</v>
      </c>
      <c r="F5" s="375"/>
      <c r="G5" s="374"/>
      <c r="H5" s="374"/>
      <c r="I5" s="374"/>
      <c r="J5" s="374"/>
      <c r="K5" s="377"/>
      <c r="L5" s="374"/>
      <c r="M5" s="374"/>
      <c r="N5" s="233" t="s">
        <v>286</v>
      </c>
      <c r="O5" s="378"/>
      <c r="P5" s="374"/>
      <c r="Q5" s="374"/>
      <c r="R5" s="374"/>
      <c r="S5" s="374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  <c r="IV5" s="227"/>
    </row>
    <row r="6" spans="1:256" ht="23.25" customHeight="1">
      <c r="A6" s="374"/>
      <c r="B6" s="374"/>
      <c r="C6" s="374"/>
      <c r="D6" s="374"/>
      <c r="E6" s="233"/>
      <c r="F6" s="375"/>
      <c r="G6" s="374"/>
      <c r="H6" s="374"/>
      <c r="I6" s="374"/>
      <c r="J6" s="374"/>
      <c r="K6" s="377"/>
      <c r="L6" s="374"/>
      <c r="M6" s="374"/>
      <c r="N6" s="233"/>
      <c r="O6" s="378"/>
      <c r="P6" s="233" t="s">
        <v>287</v>
      </c>
      <c r="Q6" s="233" t="s">
        <v>288</v>
      </c>
      <c r="R6" s="233" t="s">
        <v>287</v>
      </c>
      <c r="S6" s="233" t="s">
        <v>288</v>
      </c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  <c r="IV6" s="227"/>
    </row>
    <row r="7" spans="1:256" ht="18" customHeight="1">
      <c r="A7" s="376" t="s">
        <v>289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  <c r="IT7" s="227"/>
      <c r="IU7" s="227"/>
      <c r="IV7" s="227"/>
    </row>
    <row r="8" spans="1:256" ht="38.25">
      <c r="A8" s="234">
        <v>1</v>
      </c>
      <c r="B8" s="1" t="s">
        <v>290</v>
      </c>
      <c r="C8" s="234"/>
      <c r="D8" s="235" t="s">
        <v>291</v>
      </c>
      <c r="E8" s="234"/>
      <c r="F8" s="234" t="s">
        <v>292</v>
      </c>
      <c r="G8" s="234" t="s">
        <v>293</v>
      </c>
      <c r="H8" s="234"/>
      <c r="I8" s="234"/>
      <c r="J8" s="234"/>
      <c r="K8" s="234"/>
      <c r="L8" s="234"/>
      <c r="M8" s="234">
        <v>2009</v>
      </c>
      <c r="N8" s="234"/>
      <c r="O8" s="236"/>
      <c r="P8" s="237" t="s">
        <v>367</v>
      </c>
      <c r="Q8" s="237" t="s">
        <v>368</v>
      </c>
      <c r="R8" s="234"/>
      <c r="S8" s="234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  <c r="IM8" s="227"/>
      <c r="IN8" s="227"/>
      <c r="IO8" s="227"/>
      <c r="IP8" s="227"/>
      <c r="IQ8" s="227"/>
      <c r="IR8" s="227"/>
      <c r="IS8" s="227"/>
      <c r="IT8" s="227"/>
      <c r="IU8" s="227"/>
      <c r="IV8" s="227"/>
    </row>
    <row r="9" spans="1:19" ht="38.25">
      <c r="A9" s="238">
        <v>2</v>
      </c>
      <c r="B9" s="239" t="s">
        <v>294</v>
      </c>
      <c r="C9" s="239" t="s">
        <v>295</v>
      </c>
      <c r="D9" s="239" t="s">
        <v>296</v>
      </c>
      <c r="E9" s="239"/>
      <c r="F9" s="239" t="s">
        <v>297</v>
      </c>
      <c r="G9" s="239" t="s">
        <v>294</v>
      </c>
      <c r="H9" s="239"/>
      <c r="I9" s="239"/>
      <c r="J9" s="239"/>
      <c r="K9" s="239"/>
      <c r="L9" s="239"/>
      <c r="M9" s="239"/>
      <c r="N9" s="239"/>
      <c r="O9" s="240"/>
      <c r="P9" s="241" t="s">
        <v>369</v>
      </c>
      <c r="Q9" s="242" t="s">
        <v>370</v>
      </c>
      <c r="R9" s="243"/>
      <c r="S9" s="244"/>
    </row>
    <row r="10" spans="1:19" ht="38.25">
      <c r="A10" s="1">
        <v>3</v>
      </c>
      <c r="B10" s="239" t="s">
        <v>298</v>
      </c>
      <c r="C10" s="239" t="s">
        <v>295</v>
      </c>
      <c r="D10" s="239"/>
      <c r="E10" s="239"/>
      <c r="F10" s="239" t="s">
        <v>297</v>
      </c>
      <c r="G10" s="239" t="s">
        <v>298</v>
      </c>
      <c r="H10" s="239"/>
      <c r="I10" s="239"/>
      <c r="J10" s="239"/>
      <c r="K10" s="239"/>
      <c r="L10" s="239"/>
      <c r="M10" s="239"/>
      <c r="N10" s="239"/>
      <c r="O10" s="240"/>
      <c r="P10" s="241" t="s">
        <v>369</v>
      </c>
      <c r="Q10" s="242" t="s">
        <v>370</v>
      </c>
      <c r="R10" s="245"/>
      <c r="S10" s="20"/>
    </row>
    <row r="11" spans="1:19" ht="66.75" customHeight="1">
      <c r="A11" s="1">
        <v>4</v>
      </c>
      <c r="B11" s="246" t="s">
        <v>299</v>
      </c>
      <c r="C11" s="246" t="s">
        <v>300</v>
      </c>
      <c r="D11" s="246" t="s">
        <v>301</v>
      </c>
      <c r="E11" s="246"/>
      <c r="F11" s="246" t="s">
        <v>302</v>
      </c>
      <c r="G11" s="246" t="s">
        <v>303</v>
      </c>
      <c r="H11" s="246" t="s">
        <v>304</v>
      </c>
      <c r="I11" s="246"/>
      <c r="J11" s="246" t="s">
        <v>305</v>
      </c>
      <c r="K11" s="246" t="s">
        <v>306</v>
      </c>
      <c r="L11" s="246"/>
      <c r="M11" s="246">
        <v>2008</v>
      </c>
      <c r="N11" s="246"/>
      <c r="O11" s="247">
        <v>35600</v>
      </c>
      <c r="P11" s="248" t="s">
        <v>371</v>
      </c>
      <c r="Q11" s="249" t="s">
        <v>372</v>
      </c>
      <c r="R11" s="248" t="s">
        <v>371</v>
      </c>
      <c r="S11" s="249" t="s">
        <v>372</v>
      </c>
    </row>
    <row r="12" spans="1:19" ht="38.25">
      <c r="A12" s="60">
        <v>5</v>
      </c>
      <c r="B12" s="250" t="s">
        <v>307</v>
      </c>
      <c r="C12" s="250"/>
      <c r="D12" s="250" t="s">
        <v>308</v>
      </c>
      <c r="E12" s="250"/>
      <c r="F12" s="250" t="s">
        <v>309</v>
      </c>
      <c r="G12" s="250" t="s">
        <v>310</v>
      </c>
      <c r="H12" s="250">
        <v>4580</v>
      </c>
      <c r="I12" s="250"/>
      <c r="J12" s="250"/>
      <c r="K12" s="250"/>
      <c r="L12" s="250">
        <v>43</v>
      </c>
      <c r="M12" s="250">
        <v>2003</v>
      </c>
      <c r="N12" s="250"/>
      <c r="O12" s="251">
        <v>32000</v>
      </c>
      <c r="P12" s="252" t="s">
        <v>373</v>
      </c>
      <c r="Q12" s="253" t="s">
        <v>374</v>
      </c>
      <c r="R12" s="254" t="s">
        <v>375</v>
      </c>
      <c r="S12" s="255" t="s">
        <v>376</v>
      </c>
    </row>
    <row r="13" spans="1:19" ht="12.75" customHeight="1">
      <c r="A13" s="376" t="s">
        <v>311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</row>
    <row r="14" spans="1:19" ht="38.25">
      <c r="A14" s="235">
        <v>1</v>
      </c>
      <c r="B14" s="256" t="s">
        <v>312</v>
      </c>
      <c r="C14" s="257"/>
      <c r="D14" s="235" t="s">
        <v>313</v>
      </c>
      <c r="E14" s="257"/>
      <c r="F14" s="258" t="s">
        <v>314</v>
      </c>
      <c r="G14" s="257" t="s">
        <v>315</v>
      </c>
      <c r="H14" s="257">
        <v>2417</v>
      </c>
      <c r="I14" s="257"/>
      <c r="J14" s="257"/>
      <c r="K14" s="257"/>
      <c r="L14" s="257">
        <v>6</v>
      </c>
      <c r="M14" s="257">
        <v>1997</v>
      </c>
      <c r="N14" s="257"/>
      <c r="O14" s="259"/>
      <c r="P14" s="237" t="s">
        <v>377</v>
      </c>
      <c r="Q14" s="237" t="s">
        <v>378</v>
      </c>
      <c r="R14" s="257"/>
      <c r="S14" s="257"/>
    </row>
    <row r="15" spans="1:19" ht="12.75" customHeight="1">
      <c r="A15" s="376" t="s">
        <v>316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</row>
    <row r="16" spans="1:19" ht="38.25">
      <c r="A16" s="1">
        <v>1</v>
      </c>
      <c r="B16" s="1" t="s">
        <v>307</v>
      </c>
      <c r="C16" s="1">
        <v>14</v>
      </c>
      <c r="D16" s="1" t="s">
        <v>317</v>
      </c>
      <c r="E16" s="1"/>
      <c r="F16" s="1" t="s">
        <v>318</v>
      </c>
      <c r="G16" s="1" t="s">
        <v>319</v>
      </c>
      <c r="H16" s="1">
        <v>11100</v>
      </c>
      <c r="I16" s="1"/>
      <c r="J16" s="1" t="s">
        <v>320</v>
      </c>
      <c r="K16" s="1"/>
      <c r="L16" s="1">
        <v>6</v>
      </c>
      <c r="M16" s="1">
        <v>1994</v>
      </c>
      <c r="N16" s="1"/>
      <c r="O16" s="260"/>
      <c r="P16" s="20" t="s">
        <v>379</v>
      </c>
      <c r="Q16" s="20" t="s">
        <v>380</v>
      </c>
      <c r="R16" s="261"/>
      <c r="S16" s="262"/>
    </row>
    <row r="17" spans="1:19" ht="38.25">
      <c r="A17" s="235">
        <v>2</v>
      </c>
      <c r="B17" s="256" t="s">
        <v>321</v>
      </c>
      <c r="C17" s="235" t="s">
        <v>322</v>
      </c>
      <c r="D17" s="235" t="s">
        <v>323</v>
      </c>
      <c r="E17" s="257"/>
      <c r="F17" s="258" t="s">
        <v>324</v>
      </c>
      <c r="G17" s="257" t="s">
        <v>325</v>
      </c>
      <c r="H17" s="257">
        <v>5861</v>
      </c>
      <c r="I17" s="257"/>
      <c r="J17" s="257"/>
      <c r="K17" s="257"/>
      <c r="L17" s="257"/>
      <c r="M17" s="257">
        <v>1997</v>
      </c>
      <c r="N17" s="257"/>
      <c r="O17" s="259"/>
      <c r="P17" s="237" t="s">
        <v>385</v>
      </c>
      <c r="Q17" s="237" t="s">
        <v>386</v>
      </c>
      <c r="R17" s="257"/>
      <c r="S17" s="257"/>
    </row>
    <row r="18" spans="1:256" ht="18" customHeight="1">
      <c r="A18" s="376" t="s">
        <v>326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  <c r="FP18" s="227"/>
      <c r="FQ18" s="227"/>
      <c r="FR18" s="227"/>
      <c r="FS18" s="227"/>
      <c r="FT18" s="227"/>
      <c r="FU18" s="227"/>
      <c r="FV18" s="227"/>
      <c r="FW18" s="227"/>
      <c r="FX18" s="227"/>
      <c r="FY18" s="227"/>
      <c r="FZ18" s="227"/>
      <c r="GA18" s="227"/>
      <c r="GB18" s="227"/>
      <c r="GC18" s="227"/>
      <c r="GD18" s="227"/>
      <c r="GE18" s="227"/>
      <c r="GF18" s="227"/>
      <c r="GG18" s="227"/>
      <c r="GH18" s="227"/>
      <c r="GI18" s="227"/>
      <c r="GJ18" s="227"/>
      <c r="GK18" s="227"/>
      <c r="GL18" s="227"/>
      <c r="GM18" s="227"/>
      <c r="GN18" s="227"/>
      <c r="GO18" s="227"/>
      <c r="GP18" s="227"/>
      <c r="GQ18" s="227"/>
      <c r="GR18" s="227"/>
      <c r="GS18" s="227"/>
      <c r="GT18" s="227"/>
      <c r="GU18" s="227"/>
      <c r="GV18" s="227"/>
      <c r="GW18" s="227"/>
      <c r="GX18" s="227"/>
      <c r="GY18" s="227"/>
      <c r="GZ18" s="227"/>
      <c r="HA18" s="227"/>
      <c r="HB18" s="227"/>
      <c r="HC18" s="227"/>
      <c r="HD18" s="227"/>
      <c r="HE18" s="227"/>
      <c r="HF18" s="227"/>
      <c r="HG18" s="227"/>
      <c r="HH18" s="227"/>
      <c r="HI18" s="227"/>
      <c r="HJ18" s="227"/>
      <c r="HK18" s="227"/>
      <c r="HL18" s="227"/>
      <c r="HM18" s="227"/>
      <c r="HN18" s="227"/>
      <c r="HO18" s="227"/>
      <c r="HP18" s="227"/>
      <c r="HQ18" s="227"/>
      <c r="HR18" s="227"/>
      <c r="HS18" s="227"/>
      <c r="HT18" s="227"/>
      <c r="HU18" s="227"/>
      <c r="HV18" s="227"/>
      <c r="HW18" s="227"/>
      <c r="HX18" s="227"/>
      <c r="HY18" s="227"/>
      <c r="HZ18" s="227"/>
      <c r="IA18" s="227"/>
      <c r="IB18" s="227"/>
      <c r="IC18" s="227"/>
      <c r="ID18" s="227"/>
      <c r="IE18" s="227"/>
      <c r="IF18" s="227"/>
      <c r="IG18" s="227"/>
      <c r="IH18" s="227"/>
      <c r="II18" s="227"/>
      <c r="IJ18" s="227"/>
      <c r="IK18" s="227"/>
      <c r="IL18" s="227"/>
      <c r="IM18" s="227"/>
      <c r="IN18" s="227"/>
      <c r="IO18" s="227"/>
      <c r="IP18" s="227"/>
      <c r="IQ18" s="227"/>
      <c r="IR18" s="227"/>
      <c r="IS18" s="227"/>
      <c r="IT18" s="227"/>
      <c r="IU18" s="227"/>
      <c r="IV18" s="227"/>
    </row>
    <row r="19" spans="1:256" ht="41.25" customHeight="1">
      <c r="A19" s="235">
        <v>1</v>
      </c>
      <c r="B19" s="1" t="s">
        <v>327</v>
      </c>
      <c r="C19" s="234" t="s">
        <v>328</v>
      </c>
      <c r="D19" s="235" t="s">
        <v>329</v>
      </c>
      <c r="E19" s="234"/>
      <c r="F19" s="234" t="s">
        <v>330</v>
      </c>
      <c r="G19" s="234" t="s">
        <v>315</v>
      </c>
      <c r="H19" s="234">
        <v>2461</v>
      </c>
      <c r="I19" s="234"/>
      <c r="J19" s="234" t="s">
        <v>331</v>
      </c>
      <c r="K19" s="234"/>
      <c r="L19" s="234">
        <v>6</v>
      </c>
      <c r="M19" s="234">
        <v>2011</v>
      </c>
      <c r="N19" s="234"/>
      <c r="O19" s="236">
        <v>31500</v>
      </c>
      <c r="P19" s="237" t="s">
        <v>387</v>
      </c>
      <c r="Q19" s="237" t="s">
        <v>388</v>
      </c>
      <c r="R19" s="237" t="s">
        <v>387</v>
      </c>
      <c r="S19" s="237" t="s">
        <v>388</v>
      </c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  <c r="IV19" s="227"/>
    </row>
    <row r="20" spans="1:256" ht="39" customHeight="1">
      <c r="A20" s="235">
        <v>2</v>
      </c>
      <c r="B20" s="1" t="s">
        <v>332</v>
      </c>
      <c r="C20" s="234" t="s">
        <v>333</v>
      </c>
      <c r="D20" s="235">
        <v>439397</v>
      </c>
      <c r="E20" s="234"/>
      <c r="F20" s="234" t="s">
        <v>334</v>
      </c>
      <c r="G20" s="234" t="s">
        <v>335</v>
      </c>
      <c r="H20" s="234">
        <v>3120</v>
      </c>
      <c r="I20" s="234"/>
      <c r="J20" s="234" t="s">
        <v>336</v>
      </c>
      <c r="K20" s="234"/>
      <c r="L20" s="234">
        <v>1</v>
      </c>
      <c r="M20" s="234">
        <v>1981</v>
      </c>
      <c r="N20" s="234"/>
      <c r="O20" s="236"/>
      <c r="P20" s="237" t="s">
        <v>389</v>
      </c>
      <c r="Q20" s="237" t="s">
        <v>390</v>
      </c>
      <c r="R20" s="237"/>
      <c r="S20" s="23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  <c r="IV20" s="227"/>
    </row>
    <row r="21" spans="1:256" ht="42.75" customHeight="1">
      <c r="A21" s="235">
        <v>3</v>
      </c>
      <c r="B21" s="1" t="s">
        <v>337</v>
      </c>
      <c r="C21" s="234" t="s">
        <v>338</v>
      </c>
      <c r="D21" s="235" t="s">
        <v>339</v>
      </c>
      <c r="E21" s="234"/>
      <c r="F21" s="234" t="s">
        <v>340</v>
      </c>
      <c r="G21" s="234" t="s">
        <v>341</v>
      </c>
      <c r="H21" s="234"/>
      <c r="I21" s="234"/>
      <c r="J21" s="234" t="s">
        <v>342</v>
      </c>
      <c r="K21" s="234"/>
      <c r="L21" s="234">
        <v>2500</v>
      </c>
      <c r="M21" s="234">
        <v>2017</v>
      </c>
      <c r="N21" s="234"/>
      <c r="O21" s="236"/>
      <c r="P21" s="237" t="s">
        <v>391</v>
      </c>
      <c r="Q21" s="237" t="s">
        <v>392</v>
      </c>
      <c r="R21" s="237"/>
      <c r="S21" s="23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7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  <c r="FP21" s="227"/>
      <c r="FQ21" s="227"/>
      <c r="FR21" s="227"/>
      <c r="FS21" s="227"/>
      <c r="FT21" s="227"/>
      <c r="FU21" s="227"/>
      <c r="FV21" s="227"/>
      <c r="FW21" s="227"/>
      <c r="FX21" s="227"/>
      <c r="FY21" s="227"/>
      <c r="FZ21" s="227"/>
      <c r="GA21" s="227"/>
      <c r="GB21" s="227"/>
      <c r="GC21" s="227"/>
      <c r="GD21" s="227"/>
      <c r="GE21" s="227"/>
      <c r="GF21" s="227"/>
      <c r="GG21" s="227"/>
      <c r="GH21" s="227"/>
      <c r="GI21" s="227"/>
      <c r="GJ21" s="227"/>
      <c r="GK21" s="227"/>
      <c r="GL21" s="227"/>
      <c r="GM21" s="227"/>
      <c r="GN21" s="227"/>
      <c r="GO21" s="227"/>
      <c r="GP21" s="227"/>
      <c r="GQ21" s="227"/>
      <c r="GR21" s="227"/>
      <c r="GS21" s="227"/>
      <c r="GT21" s="227"/>
      <c r="GU21" s="227"/>
      <c r="GV21" s="227"/>
      <c r="GW21" s="227"/>
      <c r="GX21" s="227"/>
      <c r="GY21" s="227"/>
      <c r="GZ21" s="227"/>
      <c r="HA21" s="227"/>
      <c r="HB21" s="227"/>
      <c r="HC21" s="227"/>
      <c r="HD21" s="227"/>
      <c r="HE21" s="227"/>
      <c r="HF21" s="227"/>
      <c r="HG21" s="227"/>
      <c r="HH21" s="227"/>
      <c r="HI21" s="227"/>
      <c r="HJ21" s="227"/>
      <c r="HK21" s="227"/>
      <c r="HL21" s="227"/>
      <c r="HM21" s="227"/>
      <c r="HN21" s="227"/>
      <c r="HO21" s="227"/>
      <c r="HP21" s="227"/>
      <c r="HQ21" s="227"/>
      <c r="HR21" s="227"/>
      <c r="HS21" s="227"/>
      <c r="HT21" s="227"/>
      <c r="HU21" s="227"/>
      <c r="HV21" s="227"/>
      <c r="HW21" s="227"/>
      <c r="HX21" s="227"/>
      <c r="HY21" s="227"/>
      <c r="HZ21" s="227"/>
      <c r="IA21" s="227"/>
      <c r="IB21" s="227"/>
      <c r="IC21" s="227"/>
      <c r="ID21" s="227"/>
      <c r="IE21" s="227"/>
      <c r="IF21" s="227"/>
      <c r="IG21" s="227"/>
      <c r="IH21" s="227"/>
      <c r="II21" s="227"/>
      <c r="IJ21" s="227"/>
      <c r="IK21" s="227"/>
      <c r="IL21" s="227"/>
      <c r="IM21" s="227"/>
      <c r="IN21" s="227"/>
      <c r="IO21" s="227"/>
      <c r="IP21" s="227"/>
      <c r="IQ21" s="227"/>
      <c r="IR21" s="227"/>
      <c r="IS21" s="227"/>
      <c r="IT21" s="227"/>
      <c r="IU21" s="227"/>
      <c r="IV21" s="227"/>
    </row>
    <row r="22" spans="1:19" ht="38.25">
      <c r="A22" s="235">
        <v>4</v>
      </c>
      <c r="B22" s="256" t="s">
        <v>343</v>
      </c>
      <c r="C22" s="235" t="s">
        <v>344</v>
      </c>
      <c r="D22" s="235" t="s">
        <v>345</v>
      </c>
      <c r="E22" s="257"/>
      <c r="F22" s="258" t="s">
        <v>346</v>
      </c>
      <c r="G22" s="257" t="s">
        <v>347</v>
      </c>
      <c r="H22" s="257">
        <v>1868</v>
      </c>
      <c r="I22" s="257"/>
      <c r="J22" s="235" t="s">
        <v>348</v>
      </c>
      <c r="K22" s="257"/>
      <c r="L22" s="257">
        <v>5</v>
      </c>
      <c r="M22" s="257">
        <v>2000</v>
      </c>
      <c r="N22" s="257"/>
      <c r="O22" s="259"/>
      <c r="P22" s="237" t="s">
        <v>393</v>
      </c>
      <c r="Q22" s="237" t="s">
        <v>394</v>
      </c>
      <c r="R22" s="257"/>
      <c r="S22" s="257"/>
    </row>
    <row r="23" spans="1:19" ht="43.5" customHeight="1">
      <c r="A23" s="235">
        <v>5</v>
      </c>
      <c r="B23" s="256" t="s">
        <v>349</v>
      </c>
      <c r="C23" s="235" t="s">
        <v>350</v>
      </c>
      <c r="D23" s="263" t="s">
        <v>351</v>
      </c>
      <c r="E23" s="257"/>
      <c r="F23" s="258" t="s">
        <v>352</v>
      </c>
      <c r="G23" s="235" t="s">
        <v>353</v>
      </c>
      <c r="H23" s="257">
        <v>5638</v>
      </c>
      <c r="I23" s="257"/>
      <c r="J23" s="235" t="s">
        <v>354</v>
      </c>
      <c r="K23" s="257"/>
      <c r="L23" s="257">
        <v>9</v>
      </c>
      <c r="M23" s="257">
        <v>1974</v>
      </c>
      <c r="N23" s="257"/>
      <c r="O23" s="259"/>
      <c r="P23" s="237" t="s">
        <v>395</v>
      </c>
      <c r="Q23" s="237" t="s">
        <v>396</v>
      </c>
      <c r="R23" s="257"/>
      <c r="S23" s="257"/>
    </row>
    <row r="24" spans="1:19" ht="45" customHeight="1">
      <c r="A24" s="235">
        <v>6</v>
      </c>
      <c r="B24" s="256" t="s">
        <v>355</v>
      </c>
      <c r="C24" s="235" t="s">
        <v>356</v>
      </c>
      <c r="D24" s="263" t="s">
        <v>357</v>
      </c>
      <c r="E24" s="257"/>
      <c r="F24" s="258" t="s">
        <v>358</v>
      </c>
      <c r="G24" s="235" t="s">
        <v>359</v>
      </c>
      <c r="H24" s="257"/>
      <c r="I24" s="257"/>
      <c r="J24" s="235" t="s">
        <v>360</v>
      </c>
      <c r="K24" s="257"/>
      <c r="L24" s="257">
        <v>1587</v>
      </c>
      <c r="M24" s="257">
        <v>2017</v>
      </c>
      <c r="N24" s="257"/>
      <c r="O24" s="259"/>
      <c r="P24" s="237" t="s">
        <v>397</v>
      </c>
      <c r="Q24" s="237" t="s">
        <v>398</v>
      </c>
      <c r="R24" s="257"/>
      <c r="S24" s="257"/>
    </row>
    <row r="26" ht="12.75">
      <c r="E26" s="232" t="s">
        <v>361</v>
      </c>
    </row>
  </sheetData>
  <sheetProtection/>
  <mergeCells count="20">
    <mergeCell ref="A7:S7"/>
    <mergeCell ref="A13:S13"/>
    <mergeCell ref="A15:S15"/>
    <mergeCell ref="A18:S18"/>
    <mergeCell ref="K4:K6"/>
    <mergeCell ref="L4:L6"/>
    <mergeCell ref="M4:M6"/>
    <mergeCell ref="O4:O6"/>
    <mergeCell ref="P4:Q5"/>
    <mergeCell ref="R4:S5"/>
    <mergeCell ref="A3:S3"/>
    <mergeCell ref="A4:A6"/>
    <mergeCell ref="B4:B6"/>
    <mergeCell ref="C4:C6"/>
    <mergeCell ref="D4:D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landscape" paperSize="9" scale="4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J28"/>
  <sheetViews>
    <sheetView tabSelected="1" zoomScale="96" zoomScaleNormal="96" zoomScalePageLayoutView="0" workbookViewId="0" topLeftCell="A10">
      <selection activeCell="D24" sqref="D24"/>
    </sheetView>
  </sheetViews>
  <sheetFormatPr defaultColWidth="9.140625" defaultRowHeight="12.75"/>
  <cols>
    <col min="1" max="2" width="5.00390625" style="298" customWidth="1"/>
    <col min="3" max="7" width="19.140625" style="298" customWidth="1"/>
    <col min="8" max="8" width="40.28125" style="298" bestFit="1" customWidth="1"/>
    <col min="9" max="9" width="15.57421875" style="298" customWidth="1"/>
    <col min="10" max="10" width="15.57421875" style="307" customWidth="1"/>
    <col min="11" max="11" width="25.00390625" style="298" customWidth="1"/>
    <col min="12" max="16384" width="9.140625" style="298" customWidth="1"/>
  </cols>
  <sheetData>
    <row r="1" ht="33.75" customHeight="1"/>
    <row r="2" ht="33.75" customHeight="1">
      <c r="J2" s="313" t="s">
        <v>443</v>
      </c>
    </row>
    <row r="3" ht="33.75" customHeight="1">
      <c r="C3" s="298" t="s">
        <v>449</v>
      </c>
    </row>
    <row r="4" spans="2:10" ht="33.75" customHeight="1">
      <c r="B4" s="299" t="s">
        <v>399</v>
      </c>
      <c r="C4" s="300" t="s">
        <v>400</v>
      </c>
      <c r="D4" s="300" t="s">
        <v>401</v>
      </c>
      <c r="E4" s="300" t="s">
        <v>402</v>
      </c>
      <c r="F4" s="300" t="s">
        <v>403</v>
      </c>
      <c r="G4" s="300" t="s">
        <v>404</v>
      </c>
      <c r="H4" s="300" t="s">
        <v>405</v>
      </c>
      <c r="I4" s="300" t="s">
        <v>406</v>
      </c>
      <c r="J4" s="301" t="s">
        <v>407</v>
      </c>
    </row>
    <row r="5" spans="2:10" ht="33.75" customHeight="1">
      <c r="B5" s="302">
        <v>1</v>
      </c>
      <c r="C5" s="302" t="s">
        <v>408</v>
      </c>
      <c r="D5" s="302" t="s">
        <v>410</v>
      </c>
      <c r="E5" s="302" t="s">
        <v>410</v>
      </c>
      <c r="F5" s="302" t="s">
        <v>414</v>
      </c>
      <c r="G5" s="302" t="s">
        <v>412</v>
      </c>
      <c r="H5" s="302" t="s">
        <v>415</v>
      </c>
      <c r="I5" s="302" t="s">
        <v>416</v>
      </c>
      <c r="J5" s="303">
        <v>3304.38</v>
      </c>
    </row>
    <row r="6" spans="2:10" ht="33.75" customHeight="1">
      <c r="B6" s="302">
        <v>2</v>
      </c>
      <c r="C6" s="302" t="s">
        <v>408</v>
      </c>
      <c r="D6" s="302" t="s">
        <v>408</v>
      </c>
      <c r="E6" s="302"/>
      <c r="F6" s="302" t="s">
        <v>414</v>
      </c>
      <c r="G6" s="302" t="s">
        <v>428</v>
      </c>
      <c r="H6" s="302" t="s">
        <v>437</v>
      </c>
      <c r="I6" s="302" t="s">
        <v>438</v>
      </c>
      <c r="J6" s="303">
        <v>281.58</v>
      </c>
    </row>
    <row r="7" spans="9:10" ht="33.75" customHeight="1">
      <c r="I7" s="311" t="s">
        <v>413</v>
      </c>
      <c r="J7" s="312">
        <f>SUM(J5:J6)</f>
        <v>3585.96</v>
      </c>
    </row>
    <row r="8" ht="33.75" customHeight="1">
      <c r="C8" s="298">
        <v>2017</v>
      </c>
    </row>
    <row r="9" spans="2:10" ht="33.75" customHeight="1">
      <c r="B9" s="308" t="s">
        <v>399</v>
      </c>
      <c r="C9" s="309" t="s">
        <v>400</v>
      </c>
      <c r="D9" s="309" t="s">
        <v>401</v>
      </c>
      <c r="E9" s="309" t="s">
        <v>402</v>
      </c>
      <c r="F9" s="309" t="s">
        <v>403</v>
      </c>
      <c r="G9" s="309" t="s">
        <v>404</v>
      </c>
      <c r="H9" s="309" t="s">
        <v>405</v>
      </c>
      <c r="I9" s="309" t="s">
        <v>406</v>
      </c>
      <c r="J9" s="310" t="s">
        <v>407</v>
      </c>
    </row>
    <row r="10" spans="2:10" ht="33.75" customHeight="1">
      <c r="B10" s="302">
        <v>1</v>
      </c>
      <c r="C10" s="302" t="s">
        <v>408</v>
      </c>
      <c r="D10" s="302" t="s">
        <v>409</v>
      </c>
      <c r="E10" s="302" t="s">
        <v>409</v>
      </c>
      <c r="F10" s="302" t="s">
        <v>414</v>
      </c>
      <c r="G10" s="302" t="s">
        <v>417</v>
      </c>
      <c r="H10" s="302" t="s">
        <v>418</v>
      </c>
      <c r="I10" s="302" t="s">
        <v>419</v>
      </c>
      <c r="J10" s="303">
        <v>1100.1</v>
      </c>
    </row>
    <row r="11" spans="2:10" ht="33.75" customHeight="1">
      <c r="B11" s="302">
        <v>2</v>
      </c>
      <c r="C11" s="302" t="s">
        <v>408</v>
      </c>
      <c r="D11" s="302" t="s">
        <v>409</v>
      </c>
      <c r="E11" s="302" t="s">
        <v>409</v>
      </c>
      <c r="F11" s="302" t="s">
        <v>414</v>
      </c>
      <c r="G11" s="302" t="s">
        <v>417</v>
      </c>
      <c r="H11" s="302" t="s">
        <v>418</v>
      </c>
      <c r="I11" s="302" t="s">
        <v>419</v>
      </c>
      <c r="J11" s="303">
        <v>7070.66</v>
      </c>
    </row>
    <row r="12" spans="2:10" ht="33.75" customHeight="1">
      <c r="B12" s="302">
        <v>3</v>
      </c>
      <c r="C12" s="302" t="s">
        <v>408</v>
      </c>
      <c r="D12" s="302" t="s">
        <v>409</v>
      </c>
      <c r="E12" s="302" t="s">
        <v>409</v>
      </c>
      <c r="F12" s="302" t="s">
        <v>414</v>
      </c>
      <c r="G12" s="302" t="s">
        <v>417</v>
      </c>
      <c r="H12" s="302" t="s">
        <v>418</v>
      </c>
      <c r="I12" s="302" t="s">
        <v>419</v>
      </c>
      <c r="J12" s="303">
        <v>367.16</v>
      </c>
    </row>
    <row r="13" spans="2:10" ht="33.75" customHeight="1">
      <c r="B13" s="302">
        <v>4</v>
      </c>
      <c r="C13" s="302" t="s">
        <v>408</v>
      </c>
      <c r="D13" s="302" t="s">
        <v>409</v>
      </c>
      <c r="E13" s="302" t="s">
        <v>409</v>
      </c>
      <c r="F13" s="302" t="s">
        <v>414</v>
      </c>
      <c r="G13" s="302" t="s">
        <v>417</v>
      </c>
      <c r="H13" s="302" t="s">
        <v>418</v>
      </c>
      <c r="I13" s="302" t="s">
        <v>419</v>
      </c>
      <c r="J13" s="303">
        <v>264.24</v>
      </c>
    </row>
    <row r="14" spans="2:10" ht="33.75" customHeight="1">
      <c r="B14" s="302">
        <v>5</v>
      </c>
      <c r="C14" s="302" t="s">
        <v>408</v>
      </c>
      <c r="D14" s="302" t="s">
        <v>409</v>
      </c>
      <c r="E14" s="302" t="s">
        <v>409</v>
      </c>
      <c r="F14" s="302" t="s">
        <v>414</v>
      </c>
      <c r="G14" s="302" t="s">
        <v>417</v>
      </c>
      <c r="H14" s="302" t="s">
        <v>418</v>
      </c>
      <c r="I14" s="302" t="s">
        <v>419</v>
      </c>
      <c r="J14" s="303">
        <v>264.24</v>
      </c>
    </row>
    <row r="15" spans="2:10" ht="33.75" customHeight="1">
      <c r="B15" s="302">
        <v>6</v>
      </c>
      <c r="C15" s="302" t="s">
        <v>408</v>
      </c>
      <c r="D15" s="302" t="s">
        <v>409</v>
      </c>
      <c r="E15" s="302" t="s">
        <v>409</v>
      </c>
      <c r="F15" s="302" t="s">
        <v>414</v>
      </c>
      <c r="G15" s="302" t="s">
        <v>417</v>
      </c>
      <c r="H15" s="302" t="s">
        <v>420</v>
      </c>
      <c r="I15" s="304" t="s">
        <v>421</v>
      </c>
      <c r="J15" s="303">
        <v>1875.75</v>
      </c>
    </row>
    <row r="16" spans="2:10" ht="33.75" customHeight="1">
      <c r="B16" s="302">
        <v>7</v>
      </c>
      <c r="C16" s="302" t="s">
        <v>408</v>
      </c>
      <c r="D16" s="302" t="s">
        <v>409</v>
      </c>
      <c r="E16" s="302" t="s">
        <v>409</v>
      </c>
      <c r="F16" s="302" t="s">
        <v>414</v>
      </c>
      <c r="G16" s="302" t="s">
        <v>417</v>
      </c>
      <c r="H16" s="302" t="s">
        <v>418</v>
      </c>
      <c r="I16" s="302" t="s">
        <v>421</v>
      </c>
      <c r="J16" s="303">
        <v>3579.02</v>
      </c>
    </row>
    <row r="17" spans="2:10" ht="33.75" customHeight="1">
      <c r="B17" s="302">
        <v>8</v>
      </c>
      <c r="C17" s="302" t="s">
        <v>408</v>
      </c>
      <c r="D17" s="302" t="s">
        <v>422</v>
      </c>
      <c r="E17" s="302" t="s">
        <v>422</v>
      </c>
      <c r="F17" s="302" t="s">
        <v>414</v>
      </c>
      <c r="G17" s="302" t="s">
        <v>417</v>
      </c>
      <c r="H17" s="302" t="s">
        <v>423</v>
      </c>
      <c r="I17" s="302" t="s">
        <v>424</v>
      </c>
      <c r="J17" s="303">
        <v>21526.13</v>
      </c>
    </row>
    <row r="18" spans="2:10" ht="33.75" customHeight="1">
      <c r="B18" s="302">
        <v>9</v>
      </c>
      <c r="C18" s="302" t="s">
        <v>408</v>
      </c>
      <c r="D18" s="302" t="s">
        <v>409</v>
      </c>
      <c r="E18" s="302" t="s">
        <v>409</v>
      </c>
      <c r="F18" s="302" t="s">
        <v>414</v>
      </c>
      <c r="G18" s="302" t="s">
        <v>425</v>
      </c>
      <c r="H18" s="302" t="s">
        <v>426</v>
      </c>
      <c r="I18" s="302" t="s">
        <v>419</v>
      </c>
      <c r="J18" s="303">
        <v>4494</v>
      </c>
    </row>
    <row r="19" spans="2:10" ht="33.75" customHeight="1">
      <c r="B19" s="302">
        <v>10</v>
      </c>
      <c r="C19" s="302" t="s">
        <v>408</v>
      </c>
      <c r="D19" s="302" t="s">
        <v>409</v>
      </c>
      <c r="E19" s="302" t="s">
        <v>409</v>
      </c>
      <c r="F19" s="302" t="s">
        <v>414</v>
      </c>
      <c r="G19" s="302" t="s">
        <v>417</v>
      </c>
      <c r="H19" s="302" t="s">
        <v>418</v>
      </c>
      <c r="I19" s="302" t="s">
        <v>419</v>
      </c>
      <c r="J19" s="303">
        <v>2665.1</v>
      </c>
    </row>
    <row r="20" spans="2:10" ht="33.75" customHeight="1">
      <c r="B20" s="302">
        <v>12</v>
      </c>
      <c r="C20" s="302" t="s">
        <v>408</v>
      </c>
      <c r="D20" s="302" t="s">
        <v>409</v>
      </c>
      <c r="E20" s="302" t="s">
        <v>409</v>
      </c>
      <c r="F20" s="302" t="s">
        <v>427</v>
      </c>
      <c r="G20" s="302" t="s">
        <v>428</v>
      </c>
      <c r="H20" s="302" t="s">
        <v>429</v>
      </c>
      <c r="I20" s="302" t="s">
        <v>419</v>
      </c>
      <c r="J20" s="303">
        <v>1874.68</v>
      </c>
    </row>
    <row r="21" spans="2:10" ht="33.75" customHeight="1">
      <c r="B21" s="302">
        <v>13</v>
      </c>
      <c r="C21" s="302" t="s">
        <v>408</v>
      </c>
      <c r="D21" s="302" t="s">
        <v>409</v>
      </c>
      <c r="E21" s="302" t="s">
        <v>409</v>
      </c>
      <c r="F21" s="302" t="s">
        <v>414</v>
      </c>
      <c r="G21" s="302" t="s">
        <v>417</v>
      </c>
      <c r="H21" s="302" t="s">
        <v>430</v>
      </c>
      <c r="I21" s="302" t="s">
        <v>424</v>
      </c>
      <c r="J21" s="303">
        <v>36275.2</v>
      </c>
    </row>
    <row r="22" spans="2:10" ht="33.75" customHeight="1">
      <c r="B22" s="302">
        <v>14</v>
      </c>
      <c r="C22" s="302" t="s">
        <v>408</v>
      </c>
      <c r="D22" s="302"/>
      <c r="E22" s="302"/>
      <c r="F22" s="302" t="s">
        <v>414</v>
      </c>
      <c r="G22" s="302" t="s">
        <v>417</v>
      </c>
      <c r="H22" s="302" t="s">
        <v>439</v>
      </c>
      <c r="I22" s="302" t="s">
        <v>424</v>
      </c>
      <c r="J22" s="303">
        <v>10000</v>
      </c>
    </row>
    <row r="23" spans="9:10" ht="33.75" customHeight="1">
      <c r="I23" s="311" t="s">
        <v>413</v>
      </c>
      <c r="J23" s="312">
        <f>SUM(J10:J22)</f>
        <v>91356.28</v>
      </c>
    </row>
    <row r="24" ht="33.75" customHeight="1">
      <c r="C24" s="298">
        <v>2018</v>
      </c>
    </row>
    <row r="25" spans="2:10" ht="33.75" customHeight="1">
      <c r="B25" s="308" t="s">
        <v>399</v>
      </c>
      <c r="C25" s="309" t="s">
        <v>400</v>
      </c>
      <c r="D25" s="309" t="s">
        <v>401</v>
      </c>
      <c r="E25" s="309" t="s">
        <v>402</v>
      </c>
      <c r="F25" s="309" t="s">
        <v>403</v>
      </c>
      <c r="G25" s="309" t="s">
        <v>404</v>
      </c>
      <c r="H25" s="309" t="s">
        <v>405</v>
      </c>
      <c r="I25" s="309" t="s">
        <v>406</v>
      </c>
      <c r="J25" s="310" t="s">
        <v>407</v>
      </c>
    </row>
    <row r="26" spans="2:10" ht="33.75" customHeight="1">
      <c r="B26" s="302">
        <v>1</v>
      </c>
      <c r="C26" s="302" t="s">
        <v>411</v>
      </c>
      <c r="D26" s="302" t="s">
        <v>409</v>
      </c>
      <c r="E26" s="302" t="s">
        <v>409</v>
      </c>
      <c r="F26" s="302" t="s">
        <v>431</v>
      </c>
      <c r="G26" s="302" t="s">
        <v>432</v>
      </c>
      <c r="H26" s="302" t="s">
        <v>433</v>
      </c>
      <c r="I26" s="302" t="s">
        <v>434</v>
      </c>
      <c r="J26" s="303">
        <v>806.72</v>
      </c>
    </row>
    <row r="27" spans="2:10" ht="33.75" customHeight="1">
      <c r="B27" s="302">
        <v>2</v>
      </c>
      <c r="C27" s="302" t="s">
        <v>411</v>
      </c>
      <c r="D27" s="302" t="s">
        <v>409</v>
      </c>
      <c r="E27" s="302" t="s">
        <v>409</v>
      </c>
      <c r="F27" s="302" t="s">
        <v>431</v>
      </c>
      <c r="G27" s="302" t="s">
        <v>432</v>
      </c>
      <c r="H27" s="302" t="s">
        <v>435</v>
      </c>
      <c r="I27" s="302" t="s">
        <v>436</v>
      </c>
      <c r="J27" s="303">
        <v>2878.2</v>
      </c>
    </row>
    <row r="28" spans="9:10" ht="29.25" customHeight="1">
      <c r="I28" s="305" t="s">
        <v>413</v>
      </c>
      <c r="J28" s="306">
        <f>SUM(J26:J27)</f>
        <v>3684.92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KD. Drozdowski Krzysztof</cp:lastModifiedBy>
  <cp:lastPrinted>2018-08-14T13:24:52Z</cp:lastPrinted>
  <dcterms:created xsi:type="dcterms:W3CDTF">2003-03-13T10:23:20Z</dcterms:created>
  <dcterms:modified xsi:type="dcterms:W3CDTF">2018-08-16T06:16:05Z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