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BAACFA6E-EC7B-469A-8726-6DEC0CB6053F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inansowy" sheetId="1" state="hidden" r:id="rId1"/>
    <sheet name="Zał. nr 10 harmonogram robót" sheetId="7" r:id="rId2"/>
    <sheet name="rzeczowy" sheetId="4" state="hidden" r:id="rId3"/>
    <sheet name="finansowy z nadzorami" sheetId="5" state="hidden" r:id="rId4"/>
    <sheet name="rzeczowy z nadzorami" sheetId="6" state="hidden" r:id="rId5"/>
    <sheet name="Arkusz1 (2)" sheetId="8" r:id="rId6"/>
  </sheets>
  <definedNames>
    <definedName name="_xlnm.Print_Area" localSheetId="5">'Arkusz1 (2)'!$A$1:$G$14</definedName>
    <definedName name="_xlnm.Print_Area" localSheetId="0">finansowy!$A$1:$O$29</definedName>
    <definedName name="_xlnm.Print_Area" localSheetId="3">'finansowy z nadzorami'!$A$1:$N$33</definedName>
    <definedName name="_xlnm.Print_Area" localSheetId="2">rzeczowy!$A$4:$N$25</definedName>
    <definedName name="_xlnm.Print_Area" localSheetId="4">'rzeczowy z nadzorami'!$A$1:$N$29</definedName>
  </definedNames>
  <calcPr calcId="181029"/>
</workbook>
</file>

<file path=xl/calcChain.xml><?xml version="1.0" encoding="utf-8"?>
<calcChain xmlns="http://schemas.openxmlformats.org/spreadsheetml/2006/main">
  <c r="D11" i="7" l="1"/>
  <c r="D10" i="7"/>
  <c r="L48" i="7" l="1"/>
  <c r="L50" i="7" s="1"/>
  <c r="L49" i="7" s="1"/>
  <c r="D47" i="7" l="1"/>
  <c r="D46" i="7"/>
  <c r="D45" i="7"/>
  <c r="D44" i="7"/>
  <c r="D43" i="7"/>
  <c r="D41" i="7"/>
  <c r="D40" i="7"/>
  <c r="D38" i="7"/>
  <c r="D36" i="7"/>
  <c r="D35" i="7"/>
  <c r="D34" i="7"/>
  <c r="D33" i="7"/>
  <c r="D31" i="7"/>
  <c r="D30" i="7"/>
  <c r="D29" i="7"/>
  <c r="D28" i="7"/>
  <c r="D27" i="7"/>
  <c r="D26" i="7"/>
  <c r="D25" i="7"/>
  <c r="D24" i="7"/>
  <c r="D23" i="7"/>
  <c r="D22" i="7"/>
  <c r="D17" i="7"/>
  <c r="D18" i="7"/>
  <c r="D19" i="7"/>
  <c r="D20" i="7"/>
  <c r="D16" i="7"/>
  <c r="D15" i="7"/>
  <c r="D14" i="7"/>
  <c r="G48" i="7"/>
  <c r="G50" i="7" s="1"/>
  <c r="G49" i="7" s="1"/>
  <c r="H48" i="7"/>
  <c r="H50" i="7" s="1"/>
  <c r="H49" i="7" s="1"/>
  <c r="I48" i="7"/>
  <c r="I50" i="7" s="1"/>
  <c r="I49" i="7" s="1"/>
  <c r="J48" i="7"/>
  <c r="J50" i="7" s="1"/>
  <c r="J49" i="7" s="1"/>
  <c r="K48" i="7"/>
  <c r="K50" i="7" s="1"/>
  <c r="K49" i="7" s="1"/>
  <c r="D9" i="7"/>
  <c r="D12" i="7"/>
  <c r="D8" i="7"/>
  <c r="E48" i="7"/>
  <c r="E50" i="7" s="1"/>
  <c r="E49" i="7" s="1"/>
  <c r="F48" i="7" l="1"/>
  <c r="F50" i="7" s="1"/>
  <c r="F49" i="7" s="1"/>
  <c r="D48" i="7"/>
  <c r="C21" i="4"/>
  <c r="C25" i="6"/>
  <c r="C27" i="6" s="1"/>
  <c r="C26" i="6" s="1"/>
  <c r="M24" i="5"/>
  <c r="M26" i="5" s="1"/>
  <c r="M25" i="5" s="1"/>
  <c r="I24" i="5"/>
  <c r="I26" i="5" s="1"/>
  <c r="I25" i="5" s="1"/>
  <c r="H24" i="5"/>
  <c r="H26" i="5" s="1"/>
  <c r="H25" i="5" s="1"/>
  <c r="F24" i="5"/>
  <c r="F26" i="5" s="1"/>
  <c r="F25" i="5" s="1"/>
  <c r="D24" i="5"/>
  <c r="D26" i="5" s="1"/>
  <c r="D25" i="5" s="1"/>
  <c r="C22" i="5"/>
  <c r="C20" i="5"/>
  <c r="C18" i="5"/>
  <c r="C16" i="5"/>
  <c r="K14" i="5"/>
  <c r="C14" i="5" s="1"/>
  <c r="K12" i="5"/>
  <c r="K24" i="5" s="1"/>
  <c r="K26" i="5" s="1"/>
  <c r="K25" i="5" s="1"/>
  <c r="C12" i="5"/>
  <c r="G10" i="5"/>
  <c r="C10" i="5"/>
  <c r="G9" i="5"/>
  <c r="C9" i="5"/>
  <c r="D49" i="7" l="1"/>
  <c r="D50" i="7" s="1"/>
  <c r="G24" i="5"/>
  <c r="G26" i="5" s="1"/>
  <c r="G25" i="5" s="1"/>
  <c r="C24" i="5"/>
  <c r="C25" i="5" s="1"/>
  <c r="C26" i="5" s="1"/>
  <c r="M20" i="1"/>
  <c r="I20" i="1"/>
  <c r="I22" i="1" s="1"/>
  <c r="I21" i="1" s="1"/>
  <c r="H20" i="1"/>
  <c r="H22" i="1" s="1"/>
  <c r="H21" i="1" s="1"/>
  <c r="F20" i="1"/>
  <c r="D20" i="1"/>
  <c r="C14" i="1"/>
  <c r="K14" i="1"/>
  <c r="K12" i="1"/>
  <c r="K20" i="1" s="1"/>
  <c r="G10" i="1"/>
  <c r="C10" i="1" s="1"/>
  <c r="G9" i="1"/>
  <c r="C9" i="1" s="1"/>
  <c r="C23" i="4"/>
  <c r="C22" i="4" s="1"/>
  <c r="G20" i="1" l="1"/>
  <c r="G22" i="1" s="1"/>
  <c r="G21" i="1" s="1"/>
  <c r="C12" i="1"/>
  <c r="F22" i="1"/>
  <c r="F21" i="1" s="1"/>
  <c r="D22" i="1"/>
  <c r="D21" i="1" s="1"/>
  <c r="C18" i="1"/>
  <c r="C16" i="1"/>
  <c r="M22" i="1"/>
  <c r="M21" i="1" s="1"/>
  <c r="K22" i="1"/>
  <c r="K21" i="1" s="1"/>
  <c r="C20" i="1" l="1"/>
  <c r="C21" i="1" s="1"/>
  <c r="C22" i="1" s="1"/>
</calcChain>
</file>

<file path=xl/sharedStrings.xml><?xml version="1.0" encoding="utf-8"?>
<sst xmlns="http://schemas.openxmlformats.org/spreadsheetml/2006/main" count="309" uniqueCount="109">
  <si>
    <t>1.</t>
  </si>
  <si>
    <t>Kanalizacja tłoczna - roboty ziemne</t>
  </si>
  <si>
    <t>2.</t>
  </si>
  <si>
    <t>Kanalizacja tłoczna - roboty montażowe</t>
  </si>
  <si>
    <t>3.</t>
  </si>
  <si>
    <t>Kanalizacja grawitacyjna - roboty ziemne</t>
  </si>
  <si>
    <t>4.</t>
  </si>
  <si>
    <r>
      <t>Kanalizacja grawitacyjna - roboty montażowe</t>
    </r>
    <r>
      <rPr>
        <sz val="10"/>
        <color theme="1"/>
        <rFont val="Arial"/>
        <family val="2"/>
        <charset val="238"/>
      </rPr>
      <t xml:space="preserve"> </t>
    </r>
  </si>
  <si>
    <t>5.</t>
  </si>
  <si>
    <t>Kanalizacja sanitarna – tłocznie T-1, T-2, przepompownie przydomowe.</t>
  </si>
  <si>
    <t>6.</t>
  </si>
  <si>
    <t>Kanalizacja sanitarna – roboty drogowe</t>
  </si>
  <si>
    <t>A.  RAZEM wartość bez podatku VAT [zł]</t>
  </si>
  <si>
    <t>B. Podatek VAT 23% [zł]</t>
  </si>
  <si>
    <t>C. OGÓŁEM CENA brutto [zł] (A + B)</t>
  </si>
  <si>
    <t>ROK 2017</t>
  </si>
  <si>
    <t>ROK 2018</t>
  </si>
  <si>
    <t>„Rozbudowa kanalizacji sanitarnej w gminie Skórcz - budowa kolektora sanitarnego „PÓŁNOC" – Wielki Bukowiec” wraz z przebudową drogi powiatowej w miejscowości Wielki Bukowiec z odwodnieniem</t>
  </si>
  <si>
    <t>III kwartał</t>
  </si>
  <si>
    <t>IV kwartał</t>
  </si>
  <si>
    <t xml:space="preserve"> L.p.</t>
  </si>
  <si>
    <t>ELEMENTY ROZLICZENIOWE</t>
  </si>
  <si>
    <t>HARMONOGRAM FINANSOWY</t>
  </si>
  <si>
    <t>Element robót – roboty kanalizacji sanitarnej i drogowe</t>
  </si>
  <si>
    <t>Całkowita wartość elementu   bez VAT    [zł]</t>
  </si>
  <si>
    <t>X</t>
  </si>
  <si>
    <t>50,00 m3</t>
  </si>
  <si>
    <t>217,86 m3</t>
  </si>
  <si>
    <t>3280,00 m3</t>
  </si>
  <si>
    <t>500,00 m</t>
  </si>
  <si>
    <t>2028,00 m</t>
  </si>
  <si>
    <t>500,00 m3</t>
  </si>
  <si>
    <t>3000,00 m3</t>
  </si>
  <si>
    <t>200,00 m</t>
  </si>
  <si>
    <t>2200,00 m</t>
  </si>
  <si>
    <t>2035,00 m</t>
  </si>
  <si>
    <t>tłocznie T1 i T2 oraz przepompownie przydomowe</t>
  </si>
  <si>
    <t>300,00 m2</t>
  </si>
  <si>
    <t>471,00 m2</t>
  </si>
  <si>
    <t>HARMONOGRAM RZECZOWY</t>
  </si>
  <si>
    <t>I     kwartał</t>
  </si>
  <si>
    <t>II     kwartał</t>
  </si>
  <si>
    <t>III   kwartał</t>
  </si>
  <si>
    <t>7.</t>
  </si>
  <si>
    <t>8.</t>
  </si>
  <si>
    <t>nadzór inwestorski</t>
  </si>
  <si>
    <t>nadzór autorski</t>
  </si>
  <si>
    <t>x</t>
  </si>
  <si>
    <t>1kpl</t>
  </si>
  <si>
    <t>paź.</t>
  </si>
  <si>
    <t>list.</t>
  </si>
  <si>
    <t>grudz.</t>
  </si>
  <si>
    <t>„Przebudowa i remont stacji uzdatniania wody w m. Barłożno gm. Skórcz”</t>
  </si>
  <si>
    <t>Element robót –branża ogólnobudowlana</t>
  </si>
  <si>
    <t>Roboty rozbiórkowe</t>
  </si>
  <si>
    <t>Roboty budowlane</t>
  </si>
  <si>
    <t>Wyposażenie</t>
  </si>
  <si>
    <t>ROK 2019</t>
  </si>
  <si>
    <t>sierpień</t>
  </si>
  <si>
    <t>wrzesień</t>
  </si>
  <si>
    <t>październik</t>
  </si>
  <si>
    <t>listopad</t>
  </si>
  <si>
    <t>grudzień</t>
  </si>
  <si>
    <t>ROK 2020</t>
  </si>
  <si>
    <t>styczeń</t>
  </si>
  <si>
    <t>luty</t>
  </si>
  <si>
    <t>marzec</t>
  </si>
  <si>
    <t>Element robót –branża elektryczna wraz z monitoringiem</t>
  </si>
  <si>
    <t>Demontaż</t>
  </si>
  <si>
    <t>Trasy kablowe</t>
  </si>
  <si>
    <t>WLZ i rozdzielnice</t>
  </si>
  <si>
    <t>Oświetlenie</t>
  </si>
  <si>
    <t>Instalacja siły i ogrzewania</t>
  </si>
  <si>
    <t>Instalacja odgromowa i wyrównawcza</t>
  </si>
  <si>
    <t>Monitoring Stacji Uzdatniania Wody</t>
  </si>
  <si>
    <t>Element robót –branża AKPiA( aparatura kontrolno-pomiarowa i automatyka)</t>
  </si>
  <si>
    <t>Linie kablowe zewnętrzne- studnia głębinowa nr 6 RT kpl</t>
  </si>
  <si>
    <t>Instalacje pomiaru i sygnalizacji- studnia głębinowa nr 6 RT</t>
  </si>
  <si>
    <t>Linie kablowe zewnętrzne- studnia głębinowa nr 3 RT kpl</t>
  </si>
  <si>
    <t>Instalacje pomiaru i sygnalizacji- studnia głębinowa nr 3 RT</t>
  </si>
  <si>
    <t>Linie kablowe zewnętrzne- studnia głębinowa nr 4 RT kpl</t>
  </si>
  <si>
    <t>Instalacje pomiaru i sygnalizacji- studnia głębinowa nr 4 RT</t>
  </si>
  <si>
    <t>Instalacje pomiaru i sygnalizacji- zbiornik retencyjny ZR</t>
  </si>
  <si>
    <t>9.</t>
  </si>
  <si>
    <t>10.</t>
  </si>
  <si>
    <t xml:space="preserve">Instalacje pomiaru i sygnalizacji- zbiornik wód popłucznych </t>
  </si>
  <si>
    <t>Roboty elektryczna i AKPiA – budynek SUW</t>
  </si>
  <si>
    <t>Roboty elektryczna i AKPiA – instalacje pomiaru i sygnalizacji</t>
  </si>
  <si>
    <t>Element robót –branża technologiczna</t>
  </si>
  <si>
    <t>Ujęcie wody – studnia nr 3</t>
  </si>
  <si>
    <t>Ujęcie wody – studnia nr 4</t>
  </si>
  <si>
    <t>Ujęcie wody – studnia nr 6</t>
  </si>
  <si>
    <t>Hala filtrów - technologia</t>
  </si>
  <si>
    <t>Element robót –branża sanitarna (demontaż)</t>
  </si>
  <si>
    <t>Demontaż urządzeń w SUW</t>
  </si>
  <si>
    <t>Element robót –branża sanitarna (instalacje wewnętrzne)</t>
  </si>
  <si>
    <t>Instalacja wod-kan. – wentylacja - część socjalna</t>
  </si>
  <si>
    <t>Instalacja kanalizacyjna – wentylacja – hala technologiczna</t>
  </si>
  <si>
    <t>Element robót –branża sanitarna (instalacje zewnętrzne)</t>
  </si>
  <si>
    <t>Przyłącze kanalizacji sanitarnej</t>
  </si>
  <si>
    <t>Przyłącze kanalizacji – wody popłuczne</t>
  </si>
  <si>
    <t>Sieć wodociągowa – woda surowa</t>
  </si>
  <si>
    <t>Sieć wodociągowa – woda uzdatniona</t>
  </si>
  <si>
    <t>Zbiornik retencyjny</t>
  </si>
  <si>
    <t>HARMONOGRAM ROBÓT</t>
  </si>
  <si>
    <r>
      <t xml:space="preserve">Element robót </t>
    </r>
    <r>
      <rPr>
        <sz val="8"/>
        <color theme="1"/>
        <rFont val="Times New Roman"/>
        <family val="1"/>
        <charset val="238"/>
      </rPr>
      <t>–…........</t>
    </r>
  </si>
  <si>
    <t>miesiąc</t>
  </si>
  <si>
    <t>Wymiana stolarki – roboty rozbiórkowe</t>
  </si>
  <si>
    <t>Wymiana stolarki – roboty bud-montażowe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</si>
</sst>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2" fontId="0" fillId="0" borderId="0" xfId="0" applyNumberFormat="1"/>
    <xf numFmtId="0" fontId="5" fillId="0" borderId="1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38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4" fillId="3" borderId="28" xfId="0" applyNumberFormat="1" applyFont="1" applyFill="1" applyBorder="1" applyAlignment="1">
      <alignment vertical="top" wrapText="1"/>
    </xf>
    <xf numFmtId="2" fontId="0" fillId="0" borderId="3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32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30" xfId="0" applyNumberFormat="1" applyBorder="1" applyAlignment="1">
      <alignment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vertical="center" wrapText="1"/>
    </xf>
    <xf numFmtId="2" fontId="10" fillId="0" borderId="30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2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32" xfId="0" applyNumberFormat="1" applyFont="1" applyBorder="1" applyAlignment="1">
      <alignment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2" fontId="9" fillId="3" borderId="23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57" xfId="0" applyNumberForma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5" fillId="0" borderId="49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0" fillId="0" borderId="51" xfId="0" applyNumberFormat="1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4" fillId="3" borderId="23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4" fillId="2" borderId="21" xfId="0" applyFont="1" applyFill="1" applyBorder="1" applyAlignment="1">
      <alignment vertical="top" wrapText="1"/>
    </xf>
    <xf numFmtId="0" fontId="4" fillId="2" borderId="38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2" borderId="57" xfId="0" applyFont="1" applyFill="1" applyBorder="1" applyAlignment="1">
      <alignment vertical="top" wrapText="1"/>
    </xf>
    <xf numFmtId="0" fontId="4" fillId="3" borderId="55" xfId="0" applyFont="1" applyFill="1" applyBorder="1" applyAlignment="1">
      <alignment vertical="top" wrapText="1"/>
    </xf>
    <xf numFmtId="0" fontId="4" fillId="2" borderId="53" xfId="0" applyFont="1" applyFill="1" applyBorder="1" applyAlignment="1">
      <alignment vertical="top" wrapText="1"/>
    </xf>
    <xf numFmtId="2" fontId="0" fillId="0" borderId="41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42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2" fontId="0" fillId="0" borderId="44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45" xfId="0" applyNumberForma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2" borderId="1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52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wrapText="1"/>
    </xf>
    <xf numFmtId="0" fontId="9" fillId="2" borderId="21" xfId="0" applyFont="1" applyFill="1" applyBorder="1" applyAlignment="1">
      <alignment vertical="top" wrapText="1"/>
    </xf>
    <xf numFmtId="0" fontId="9" fillId="2" borderId="53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9" fillId="2" borderId="57" xfId="0" applyFont="1" applyFill="1" applyBorder="1" applyAlignment="1">
      <alignment vertical="top" wrapText="1"/>
    </xf>
    <xf numFmtId="0" fontId="9" fillId="3" borderId="23" xfId="0" applyFont="1" applyFill="1" applyBorder="1" applyAlignment="1">
      <alignment vertical="top" wrapText="1"/>
    </xf>
    <xf numFmtId="0" fontId="9" fillId="3" borderId="55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3" fillId="2" borderId="1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26"/>
  <sheetViews>
    <sheetView view="pageBreakPreview" topLeftCell="A13" zoomScale="130" zoomScaleNormal="100" zoomScaleSheetLayoutView="130" workbookViewId="0">
      <selection activeCell="G9" sqref="G9"/>
    </sheetView>
  </sheetViews>
  <sheetFormatPr defaultRowHeight="15" x14ac:dyDescent="0.25"/>
  <cols>
    <col min="1" max="1" width="5.42578125" customWidth="1"/>
    <col min="2" max="2" width="20.5703125" customWidth="1"/>
    <col min="3" max="3" width="11.42578125" customWidth="1"/>
    <col min="4" max="4" width="6.42578125" customWidth="1"/>
    <col min="5" max="5" width="2.7109375" customWidth="1"/>
    <col min="6" max="6" width="8.7109375" customWidth="1"/>
    <col min="7" max="7" width="11.28515625" customWidth="1"/>
    <col min="8" max="8" width="7.5703125" customWidth="1"/>
    <col min="9" max="9" width="5.42578125" customWidth="1"/>
    <col min="10" max="10" width="4.42578125" customWidth="1"/>
    <col min="11" max="11" width="7.28515625" customWidth="1"/>
    <col min="12" max="12" width="5" customWidth="1"/>
    <col min="13" max="13" width="7" customWidth="1"/>
    <col min="14" max="14" width="6.85546875" customWidth="1"/>
    <col min="15" max="15" width="10.5703125" bestFit="1" customWidth="1"/>
    <col min="18" max="18" width="11.140625" customWidth="1"/>
    <col min="19" max="20" width="4.28515625" customWidth="1"/>
    <col min="21" max="21" width="5.42578125" customWidth="1"/>
    <col min="22" max="22" width="4.42578125" customWidth="1"/>
    <col min="23" max="23" width="5.42578125" customWidth="1"/>
    <col min="24" max="24" width="5" customWidth="1"/>
    <col min="25" max="25" width="5.140625" customWidth="1"/>
    <col min="26" max="26" width="4.42578125" customWidth="1"/>
    <col min="27" max="27" width="4.28515625" customWidth="1"/>
    <col min="28" max="28" width="6.140625" customWidth="1"/>
  </cols>
  <sheetData>
    <row r="3" spans="1:28" ht="15.75" thickBot="1" x14ac:dyDescent="0.3"/>
    <row r="4" spans="1:28" ht="15.75" thickBot="1" x14ac:dyDescent="0.3">
      <c r="A4" s="108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46.5" customHeight="1" thickBot="1" x14ac:dyDescent="0.3">
      <c r="A5" s="119" t="s">
        <v>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56.45" customHeight="1" thickBot="1" x14ac:dyDescent="0.3">
      <c r="A6" s="111" t="s">
        <v>20</v>
      </c>
      <c r="B6" s="2" t="s">
        <v>23</v>
      </c>
      <c r="C6" s="114" t="s">
        <v>24</v>
      </c>
      <c r="D6" s="122" t="s">
        <v>15</v>
      </c>
      <c r="E6" s="123"/>
      <c r="F6" s="123"/>
      <c r="G6" s="124"/>
      <c r="H6" s="125"/>
      <c r="I6" s="122" t="s">
        <v>16</v>
      </c>
      <c r="J6" s="123"/>
      <c r="K6" s="123"/>
      <c r="L6" s="123"/>
      <c r="M6" s="123"/>
      <c r="N6" s="1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1" customHeight="1" x14ac:dyDescent="0.25">
      <c r="A7" s="112"/>
      <c r="B7" s="86" t="s">
        <v>21</v>
      </c>
      <c r="C7" s="115"/>
      <c r="D7" s="77" t="s">
        <v>18</v>
      </c>
      <c r="E7" s="78"/>
      <c r="F7" s="72" t="s">
        <v>19</v>
      </c>
      <c r="G7" s="73"/>
      <c r="H7" s="74"/>
      <c r="I7" s="77" t="s">
        <v>40</v>
      </c>
      <c r="J7" s="78"/>
      <c r="K7" s="77" t="s">
        <v>41</v>
      </c>
      <c r="L7" s="78"/>
      <c r="M7" s="77" t="s">
        <v>42</v>
      </c>
      <c r="N7" s="7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7.25" customHeight="1" thickBot="1" x14ac:dyDescent="0.3">
      <c r="A8" s="113"/>
      <c r="B8" s="87"/>
      <c r="C8" s="116"/>
      <c r="D8" s="79"/>
      <c r="E8" s="80"/>
      <c r="F8" s="13" t="s">
        <v>49</v>
      </c>
      <c r="G8" s="14" t="s">
        <v>50</v>
      </c>
      <c r="H8" s="15" t="s">
        <v>51</v>
      </c>
      <c r="I8" s="79"/>
      <c r="J8" s="80"/>
      <c r="K8" s="79"/>
      <c r="L8" s="80"/>
      <c r="M8" s="79"/>
      <c r="N8" s="8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32.25" customHeight="1" x14ac:dyDescent="0.25">
      <c r="A9" s="5" t="s">
        <v>0</v>
      </c>
      <c r="B9" s="3" t="s">
        <v>1</v>
      </c>
      <c r="C9" s="20">
        <f>G9</f>
        <v>8812.7099999999991</v>
      </c>
      <c r="D9" s="76">
        <v>0</v>
      </c>
      <c r="E9" s="76"/>
      <c r="F9" s="12">
        <v>0</v>
      </c>
      <c r="G9" s="21">
        <f>P9+R9</f>
        <v>8812.7099999999991</v>
      </c>
      <c r="H9" s="12">
        <v>0</v>
      </c>
      <c r="I9" s="76">
        <v>0</v>
      </c>
      <c r="J9" s="76"/>
      <c r="K9" s="76">
        <v>0</v>
      </c>
      <c r="L9" s="76"/>
      <c r="M9" s="76">
        <v>0</v>
      </c>
      <c r="N9" s="81"/>
      <c r="P9" s="70">
        <v>7167.69</v>
      </c>
      <c r="Q9" s="70"/>
      <c r="R9" s="70">
        <v>1645.02</v>
      </c>
      <c r="S9" s="70"/>
      <c r="T9" s="9"/>
      <c r="U9" s="9"/>
      <c r="V9" s="9"/>
      <c r="W9" s="9"/>
      <c r="X9" s="9"/>
      <c r="Y9" s="9"/>
      <c r="Z9" s="9"/>
      <c r="AA9" s="9"/>
      <c r="AB9" s="9"/>
    </row>
    <row r="10" spans="1:28" ht="31.5" customHeight="1" x14ac:dyDescent="0.25">
      <c r="A10" s="99" t="s">
        <v>2</v>
      </c>
      <c r="B10" s="100" t="s">
        <v>3</v>
      </c>
      <c r="C10" s="97">
        <f>G10</f>
        <v>280229.24</v>
      </c>
      <c r="D10" s="69">
        <v>0</v>
      </c>
      <c r="E10" s="69"/>
      <c r="F10" s="11">
        <v>0</v>
      </c>
      <c r="G10" s="22">
        <f>P10+R10</f>
        <v>280229.24</v>
      </c>
      <c r="H10" s="11">
        <v>0</v>
      </c>
      <c r="I10" s="69">
        <v>0</v>
      </c>
      <c r="J10" s="69"/>
      <c r="K10" s="69">
        <v>0</v>
      </c>
      <c r="L10" s="69"/>
      <c r="M10" s="69">
        <v>0</v>
      </c>
      <c r="N10" s="82"/>
      <c r="P10" s="71">
        <v>224804.16</v>
      </c>
      <c r="Q10" s="71"/>
      <c r="R10" s="71">
        <v>55425.08</v>
      </c>
      <c r="S10" s="71"/>
      <c r="T10" s="9"/>
      <c r="U10" s="9"/>
      <c r="V10" s="9"/>
      <c r="W10" s="9"/>
      <c r="X10" s="9"/>
      <c r="Y10" s="9"/>
      <c r="Z10" s="9"/>
      <c r="AA10" s="9"/>
      <c r="AB10" s="9"/>
    </row>
    <row r="11" spans="1:28" ht="22.5" customHeight="1" x14ac:dyDescent="0.25">
      <c r="A11" s="99"/>
      <c r="B11" s="100"/>
      <c r="C11" s="9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34.5" customHeight="1" x14ac:dyDescent="0.25">
      <c r="A12" s="99" t="s">
        <v>4</v>
      </c>
      <c r="B12" s="100" t="s">
        <v>5</v>
      </c>
      <c r="C12" s="97">
        <f>K12+M12</f>
        <v>331281.64</v>
      </c>
      <c r="D12" s="69">
        <v>0</v>
      </c>
      <c r="E12" s="69"/>
      <c r="F12" s="75">
        <v>0</v>
      </c>
      <c r="G12" s="75">
        <v>0</v>
      </c>
      <c r="H12" s="75">
        <v>0</v>
      </c>
      <c r="I12" s="69">
        <v>0</v>
      </c>
      <c r="J12" s="69"/>
      <c r="K12" s="69">
        <f>P12+R12</f>
        <v>171010</v>
      </c>
      <c r="L12" s="69"/>
      <c r="M12" s="69">
        <v>160271.64000000001</v>
      </c>
      <c r="N12" s="82"/>
      <c r="P12" s="71">
        <v>24430</v>
      </c>
      <c r="Q12" s="71"/>
      <c r="R12" s="71">
        <v>146580</v>
      </c>
      <c r="S12" s="71"/>
      <c r="T12" s="9"/>
      <c r="U12" s="9"/>
      <c r="V12" s="9"/>
      <c r="W12" s="9"/>
      <c r="X12" s="9"/>
      <c r="Y12" s="9"/>
      <c r="Z12" s="9"/>
      <c r="AA12" s="9"/>
      <c r="AB12" s="9"/>
    </row>
    <row r="13" spans="1:28" ht="8.25" customHeight="1" x14ac:dyDescent="0.25">
      <c r="A13" s="99"/>
      <c r="B13" s="100"/>
      <c r="C13" s="98"/>
      <c r="D13" s="69"/>
      <c r="E13" s="69"/>
      <c r="F13" s="76"/>
      <c r="G13" s="76"/>
      <c r="H13" s="76"/>
      <c r="I13" s="69"/>
      <c r="J13" s="69"/>
      <c r="K13" s="69"/>
      <c r="L13" s="69"/>
      <c r="M13" s="69"/>
      <c r="N13" s="82"/>
      <c r="P13" s="71"/>
      <c r="Q13" s="71"/>
      <c r="R13" s="71"/>
      <c r="S13" s="71"/>
      <c r="T13" s="9"/>
      <c r="U13" s="9"/>
      <c r="V13" s="9"/>
      <c r="W13" s="9"/>
      <c r="X13" s="9"/>
      <c r="Y13" s="9"/>
      <c r="Z13" s="9"/>
      <c r="AA13" s="9"/>
      <c r="AB13" s="9"/>
    </row>
    <row r="14" spans="1:28" ht="40.5" customHeight="1" x14ac:dyDescent="0.25">
      <c r="A14" s="99" t="s">
        <v>6</v>
      </c>
      <c r="B14" s="100" t="s">
        <v>7</v>
      </c>
      <c r="C14" s="117">
        <f>K14+M14</f>
        <v>434332.85</v>
      </c>
      <c r="D14" s="69">
        <v>0</v>
      </c>
      <c r="E14" s="69"/>
      <c r="F14" s="75">
        <v>0</v>
      </c>
      <c r="G14" s="75">
        <v>0</v>
      </c>
      <c r="H14" s="75">
        <v>0</v>
      </c>
      <c r="I14" s="69">
        <v>0</v>
      </c>
      <c r="J14" s="69"/>
      <c r="K14" s="69">
        <f>P14+R14</f>
        <v>235039.19</v>
      </c>
      <c r="L14" s="69"/>
      <c r="M14" s="69">
        <v>199293.66</v>
      </c>
      <c r="N14" s="82"/>
      <c r="P14" s="71">
        <v>19586.599999999999</v>
      </c>
      <c r="Q14" s="71"/>
      <c r="R14" s="71">
        <v>215452.59</v>
      </c>
      <c r="S14" s="71"/>
      <c r="T14" s="9"/>
      <c r="U14" s="9"/>
      <c r="V14" s="9"/>
      <c r="W14" s="9"/>
      <c r="X14" s="9"/>
      <c r="Y14" s="9"/>
      <c r="Z14" s="9"/>
      <c r="AA14" s="9"/>
      <c r="AB14" s="9"/>
    </row>
    <row r="15" spans="1:28" ht="7.5" customHeight="1" x14ac:dyDescent="0.25">
      <c r="A15" s="99"/>
      <c r="B15" s="100"/>
      <c r="C15" s="118"/>
      <c r="D15" s="69"/>
      <c r="E15" s="69"/>
      <c r="F15" s="76"/>
      <c r="G15" s="76"/>
      <c r="H15" s="76"/>
      <c r="I15" s="69"/>
      <c r="J15" s="69"/>
      <c r="K15" s="69"/>
      <c r="L15" s="69"/>
      <c r="M15" s="69"/>
      <c r="N15" s="82"/>
      <c r="P15" s="71"/>
      <c r="Q15" s="71"/>
      <c r="R15" s="71"/>
      <c r="S15" s="71"/>
      <c r="T15" s="9"/>
      <c r="U15" s="9"/>
      <c r="V15" s="9"/>
      <c r="W15" s="9"/>
      <c r="X15" s="9"/>
      <c r="Y15" s="9"/>
      <c r="Z15" s="9"/>
      <c r="AA15" s="9"/>
      <c r="AB15" s="9"/>
    </row>
    <row r="16" spans="1:28" ht="52.5" customHeight="1" x14ac:dyDescent="0.25">
      <c r="A16" s="99" t="s">
        <v>8</v>
      </c>
      <c r="B16" s="100" t="s">
        <v>9</v>
      </c>
      <c r="C16" s="117">
        <f>G16</f>
        <v>399316.17</v>
      </c>
      <c r="D16" s="69">
        <v>0</v>
      </c>
      <c r="E16" s="69"/>
      <c r="F16" s="84">
        <v>0</v>
      </c>
      <c r="G16" s="75">
        <v>399316.17</v>
      </c>
      <c r="H16" s="75">
        <v>0</v>
      </c>
      <c r="I16" s="69">
        <v>0</v>
      </c>
      <c r="J16" s="69"/>
      <c r="K16" s="69">
        <v>0</v>
      </c>
      <c r="L16" s="69"/>
      <c r="M16" s="69">
        <v>0</v>
      </c>
      <c r="N16" s="82"/>
      <c r="P16" s="69" t="s">
        <v>25</v>
      </c>
      <c r="Q16" s="69"/>
      <c r="R16" s="69" t="s">
        <v>25</v>
      </c>
      <c r="S16" s="69"/>
      <c r="T16" s="9"/>
      <c r="U16" s="9"/>
      <c r="V16" s="9"/>
      <c r="W16" s="9"/>
      <c r="X16" s="9"/>
      <c r="Y16" s="9"/>
      <c r="Z16" s="9"/>
      <c r="AA16" s="9"/>
      <c r="AB16" s="9"/>
    </row>
    <row r="17" spans="1:28" ht="9" customHeight="1" x14ac:dyDescent="0.25">
      <c r="A17" s="99"/>
      <c r="B17" s="100"/>
      <c r="C17" s="118"/>
      <c r="D17" s="69"/>
      <c r="E17" s="69"/>
      <c r="F17" s="85"/>
      <c r="G17" s="76"/>
      <c r="H17" s="76"/>
      <c r="I17" s="69"/>
      <c r="J17" s="69"/>
      <c r="K17" s="69"/>
      <c r="L17" s="69"/>
      <c r="M17" s="69"/>
      <c r="N17" s="82"/>
      <c r="P17" s="69"/>
      <c r="Q17" s="69"/>
      <c r="R17" s="69"/>
      <c r="S17" s="69"/>
      <c r="T17" s="9"/>
      <c r="U17" s="9"/>
      <c r="V17" s="9"/>
      <c r="W17" s="9"/>
      <c r="X17" s="9"/>
      <c r="Y17" s="9"/>
      <c r="Z17" s="9"/>
      <c r="AA17" s="9"/>
      <c r="AB17" s="9"/>
    </row>
    <row r="18" spans="1:28" ht="9" customHeight="1" x14ac:dyDescent="0.25">
      <c r="A18" s="99" t="s">
        <v>10</v>
      </c>
      <c r="B18" s="100" t="s">
        <v>11</v>
      </c>
      <c r="C18" s="97">
        <f>K18+M18</f>
        <v>320145.51</v>
      </c>
      <c r="D18" s="69">
        <v>0</v>
      </c>
      <c r="E18" s="69"/>
      <c r="F18" s="75">
        <v>0</v>
      </c>
      <c r="G18" s="75">
        <v>0</v>
      </c>
      <c r="H18" s="75">
        <v>0</v>
      </c>
      <c r="I18" s="69">
        <v>0</v>
      </c>
      <c r="J18" s="69"/>
      <c r="K18" s="69">
        <v>124570.24000000001</v>
      </c>
      <c r="L18" s="69"/>
      <c r="M18" s="69">
        <v>195575.27</v>
      </c>
      <c r="N18" s="82"/>
      <c r="P18" s="69" t="s">
        <v>25</v>
      </c>
      <c r="Q18" s="69"/>
      <c r="R18" s="71">
        <v>124570.24000000001</v>
      </c>
      <c r="S18" s="71"/>
      <c r="T18" s="9"/>
      <c r="U18" s="9"/>
      <c r="V18" s="9"/>
      <c r="W18" s="9"/>
      <c r="X18" s="9"/>
      <c r="Y18" s="9"/>
      <c r="Z18" s="9"/>
      <c r="AA18" s="9"/>
      <c r="AB18" s="9"/>
    </row>
    <row r="19" spans="1:28" ht="9" customHeight="1" thickBot="1" x14ac:dyDescent="0.3">
      <c r="A19" s="107"/>
      <c r="B19" s="105"/>
      <c r="C19" s="106"/>
      <c r="D19" s="75"/>
      <c r="E19" s="75"/>
      <c r="F19" s="88"/>
      <c r="G19" s="88"/>
      <c r="H19" s="88"/>
      <c r="I19" s="75"/>
      <c r="J19" s="75"/>
      <c r="K19" s="75"/>
      <c r="L19" s="75"/>
      <c r="M19" s="75"/>
      <c r="N19" s="91"/>
      <c r="P19" s="75"/>
      <c r="Q19" s="75"/>
      <c r="R19" s="83"/>
      <c r="S19" s="83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 customHeight="1" x14ac:dyDescent="0.25">
      <c r="A20" s="101" t="s">
        <v>12</v>
      </c>
      <c r="B20" s="102"/>
      <c r="C20" s="18">
        <f>SUM(C9:C19)</f>
        <v>1774118.1199999999</v>
      </c>
      <c r="D20" s="89">
        <f>SUM(D9:E19)</f>
        <v>0</v>
      </c>
      <c r="E20" s="90"/>
      <c r="F20" s="16">
        <f>SUM(F9:F19)</f>
        <v>0</v>
      </c>
      <c r="G20" s="16">
        <f>SUM(G9:G19)</f>
        <v>688358.12</v>
      </c>
      <c r="H20" s="16">
        <f>SUM(H9:H19)</f>
        <v>0</v>
      </c>
      <c r="I20" s="68">
        <f>I12+I14+SUM(I9:J19)</f>
        <v>0</v>
      </c>
      <c r="J20" s="68"/>
      <c r="K20" s="68">
        <f>SUM(K9:L19)</f>
        <v>530619.43000000005</v>
      </c>
      <c r="L20" s="68"/>
      <c r="M20" s="68">
        <f>SUM(M9:N19)</f>
        <v>555140.57000000007</v>
      </c>
      <c r="N20" s="92"/>
      <c r="O20" s="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5.75" customHeight="1" x14ac:dyDescent="0.25">
      <c r="A21" s="103" t="s">
        <v>13</v>
      </c>
      <c r="B21" s="104"/>
      <c r="C21" s="19">
        <f>C20*0.23</f>
        <v>408047.16759999999</v>
      </c>
      <c r="D21" s="69">
        <f>D22-D20</f>
        <v>0</v>
      </c>
      <c r="E21" s="69"/>
      <c r="F21" s="11">
        <f t="shared" ref="F21:H21" si="0">F22-F20</f>
        <v>0</v>
      </c>
      <c r="G21" s="11">
        <f t="shared" si="0"/>
        <v>158322.3676</v>
      </c>
      <c r="H21" s="11">
        <f t="shared" si="0"/>
        <v>0</v>
      </c>
      <c r="I21" s="66">
        <f t="shared" ref="I21" si="1">I22-I20</f>
        <v>0</v>
      </c>
      <c r="J21" s="67"/>
      <c r="K21" s="66">
        <f t="shared" ref="K21" si="2">K22-K20</f>
        <v>122042.46889999998</v>
      </c>
      <c r="L21" s="67"/>
      <c r="M21" s="66">
        <f t="shared" ref="M21" si="3">M22-M20</f>
        <v>127682.33109999995</v>
      </c>
      <c r="N21" s="93"/>
      <c r="O21" s="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25.5" customHeight="1" thickBot="1" x14ac:dyDescent="0.3">
      <c r="A22" s="95" t="s">
        <v>14</v>
      </c>
      <c r="B22" s="96"/>
      <c r="C22" s="6">
        <f>C20+C21</f>
        <v>2182165.2875999999</v>
      </c>
      <c r="D22" s="65">
        <f>D20*1.23</f>
        <v>0</v>
      </c>
      <c r="E22" s="65"/>
      <c r="F22" s="17">
        <f t="shared" ref="F22:H22" si="4">F20*1.23</f>
        <v>0</v>
      </c>
      <c r="G22" s="17">
        <f t="shared" si="4"/>
        <v>846680.48759999999</v>
      </c>
      <c r="H22" s="17">
        <f t="shared" si="4"/>
        <v>0</v>
      </c>
      <c r="I22" s="63">
        <f t="shared" ref="I22" si="5">I20*1.23</f>
        <v>0</v>
      </c>
      <c r="J22" s="64"/>
      <c r="K22" s="65">
        <f t="shared" ref="K22" si="6">K20*1.23</f>
        <v>652661.89890000003</v>
      </c>
      <c r="L22" s="65"/>
      <c r="M22" s="65">
        <f t="shared" ref="M22" si="7">M20*1.23</f>
        <v>682822.90110000002</v>
      </c>
      <c r="N22" s="94"/>
      <c r="O22" s="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4" spans="1:28" x14ac:dyDescent="0.25">
      <c r="C24" s="1"/>
    </row>
    <row r="25" spans="1:28" x14ac:dyDescent="0.25">
      <c r="C25" s="1"/>
    </row>
    <row r="26" spans="1:28" x14ac:dyDescent="0.25">
      <c r="C26" s="1"/>
    </row>
  </sheetData>
  <mergeCells count="90">
    <mergeCell ref="A4:N4"/>
    <mergeCell ref="A6:A8"/>
    <mergeCell ref="C6:C8"/>
    <mergeCell ref="C14:C15"/>
    <mergeCell ref="C16:C17"/>
    <mergeCell ref="M16:N17"/>
    <mergeCell ref="D16:E17"/>
    <mergeCell ref="A5:N5"/>
    <mergeCell ref="D6:H6"/>
    <mergeCell ref="I6:N6"/>
    <mergeCell ref="D14:E15"/>
    <mergeCell ref="M12:N13"/>
    <mergeCell ref="M14:N15"/>
    <mergeCell ref="A10:A11"/>
    <mergeCell ref="B10:B11"/>
    <mergeCell ref="D7:E8"/>
    <mergeCell ref="A22:B22"/>
    <mergeCell ref="C10:C11"/>
    <mergeCell ref="C12:C13"/>
    <mergeCell ref="A16:A17"/>
    <mergeCell ref="B16:B17"/>
    <mergeCell ref="A12:A13"/>
    <mergeCell ref="B12:B13"/>
    <mergeCell ref="A14:A15"/>
    <mergeCell ref="B14:B15"/>
    <mergeCell ref="A20:B20"/>
    <mergeCell ref="A21:B21"/>
    <mergeCell ref="B18:B19"/>
    <mergeCell ref="C18:C19"/>
    <mergeCell ref="A18:A19"/>
    <mergeCell ref="D22:E22"/>
    <mergeCell ref="P9:Q9"/>
    <mergeCell ref="P10:Q10"/>
    <mergeCell ref="D12:E13"/>
    <mergeCell ref="P18:Q19"/>
    <mergeCell ref="D18:E19"/>
    <mergeCell ref="I18:J19"/>
    <mergeCell ref="K18:L19"/>
    <mergeCell ref="M18:N19"/>
    <mergeCell ref="M20:N20"/>
    <mergeCell ref="M21:N21"/>
    <mergeCell ref="M22:N22"/>
    <mergeCell ref="I20:J20"/>
    <mergeCell ref="I21:J21"/>
    <mergeCell ref="D9:E9"/>
    <mergeCell ref="D10:E10"/>
    <mergeCell ref="F18:F19"/>
    <mergeCell ref="G18:G19"/>
    <mergeCell ref="H18:H19"/>
    <mergeCell ref="D20:E20"/>
    <mergeCell ref="D21:E21"/>
    <mergeCell ref="K14:L15"/>
    <mergeCell ref="K12:L13"/>
    <mergeCell ref="I14:J15"/>
    <mergeCell ref="I7:J8"/>
    <mergeCell ref="K10:L10"/>
    <mergeCell ref="I9:J9"/>
    <mergeCell ref="I10:J10"/>
    <mergeCell ref="I12:J13"/>
    <mergeCell ref="F14:F15"/>
    <mergeCell ref="G14:G15"/>
    <mergeCell ref="H14:H15"/>
    <mergeCell ref="F16:F17"/>
    <mergeCell ref="B7:B8"/>
    <mergeCell ref="G16:G17"/>
    <mergeCell ref="H16:H17"/>
    <mergeCell ref="P14:Q15"/>
    <mergeCell ref="R14:S15"/>
    <mergeCell ref="P16:Q17"/>
    <mergeCell ref="R16:S17"/>
    <mergeCell ref="R18:S19"/>
    <mergeCell ref="R9:S9"/>
    <mergeCell ref="R10:S10"/>
    <mergeCell ref="F7:H7"/>
    <mergeCell ref="P12:Q13"/>
    <mergeCell ref="R12:S13"/>
    <mergeCell ref="F12:F13"/>
    <mergeCell ref="G12:G13"/>
    <mergeCell ref="H12:H13"/>
    <mergeCell ref="K9:L9"/>
    <mergeCell ref="K7:L8"/>
    <mergeCell ref="M7:N8"/>
    <mergeCell ref="M9:N9"/>
    <mergeCell ref="M10:N10"/>
    <mergeCell ref="I22:J22"/>
    <mergeCell ref="K22:L22"/>
    <mergeCell ref="K21:L21"/>
    <mergeCell ref="K20:L20"/>
    <mergeCell ref="I16:J17"/>
    <mergeCell ref="K16:L1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AEBC-FC6F-4FE5-A8AC-1C90BCE9764A}">
  <dimension ref="B2:L50"/>
  <sheetViews>
    <sheetView tabSelected="1" zoomScale="115" zoomScaleNormal="115" workbookViewId="0">
      <selection activeCell="D16" sqref="D16"/>
    </sheetView>
  </sheetViews>
  <sheetFormatPr defaultRowHeight="15" x14ac:dyDescent="0.25"/>
  <cols>
    <col min="3" max="3" width="34.7109375" bestFit="1" customWidth="1"/>
    <col min="4" max="4" width="12.85546875" customWidth="1"/>
    <col min="7" max="8" width="11.140625" bestFit="1" customWidth="1"/>
    <col min="9" max="9" width="11.85546875" customWidth="1"/>
  </cols>
  <sheetData>
    <row r="2" spans="2:12" ht="15.75" thickBot="1" x14ac:dyDescent="0.3"/>
    <row r="3" spans="2:12" ht="15.75" thickBot="1" x14ac:dyDescent="0.3">
      <c r="B3" s="108" t="s">
        <v>104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2" ht="15.75" thickBot="1" x14ac:dyDescent="0.3">
      <c r="B4" s="119" t="s">
        <v>52</v>
      </c>
      <c r="C4" s="120"/>
      <c r="D4" s="120"/>
      <c r="E4" s="120"/>
      <c r="F4" s="120"/>
      <c r="G4" s="120"/>
      <c r="H4" s="120"/>
      <c r="I4" s="120"/>
      <c r="J4" s="120"/>
      <c r="K4" s="120"/>
      <c r="L4" s="121"/>
    </row>
    <row r="5" spans="2:12" ht="30.75" customHeight="1" thickBot="1" x14ac:dyDescent="0.3">
      <c r="B5" s="111" t="s">
        <v>20</v>
      </c>
      <c r="C5" s="129" t="s">
        <v>21</v>
      </c>
      <c r="D5" s="114" t="s">
        <v>24</v>
      </c>
      <c r="E5" s="123" t="s">
        <v>57</v>
      </c>
      <c r="F5" s="124"/>
      <c r="G5" s="124"/>
      <c r="H5" s="124"/>
      <c r="I5" s="125"/>
      <c r="J5" s="122" t="s">
        <v>63</v>
      </c>
      <c r="K5" s="123"/>
      <c r="L5" s="125"/>
    </row>
    <row r="6" spans="2:12" ht="19.5" customHeight="1" thickBot="1" x14ac:dyDescent="0.3">
      <c r="B6" s="113"/>
      <c r="C6" s="130"/>
      <c r="D6" s="116"/>
      <c r="E6" s="32" t="s">
        <v>58</v>
      </c>
      <c r="F6" s="33" t="s">
        <v>59</v>
      </c>
      <c r="G6" s="34" t="s">
        <v>60</v>
      </c>
      <c r="H6" s="34" t="s">
        <v>61</v>
      </c>
      <c r="I6" s="34" t="s">
        <v>62</v>
      </c>
      <c r="J6" s="32" t="s">
        <v>64</v>
      </c>
      <c r="K6" s="34" t="s">
        <v>65</v>
      </c>
      <c r="L6" s="62" t="s">
        <v>66</v>
      </c>
    </row>
    <row r="7" spans="2:12" ht="20.25" customHeight="1" thickBot="1" x14ac:dyDescent="0.3">
      <c r="B7" s="126" t="s">
        <v>53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12" ht="15.75" x14ac:dyDescent="0.25">
      <c r="B8" s="5" t="s">
        <v>0</v>
      </c>
      <c r="C8" s="3" t="s">
        <v>54</v>
      </c>
      <c r="D8" s="20">
        <f>SUM(E8:L8)</f>
        <v>0</v>
      </c>
      <c r="E8" s="12"/>
      <c r="F8" s="21"/>
      <c r="G8" s="21"/>
      <c r="H8" s="21"/>
      <c r="I8" s="12"/>
      <c r="J8" s="31"/>
      <c r="K8" s="31"/>
      <c r="L8" s="35"/>
    </row>
    <row r="9" spans="2:12" ht="15" customHeight="1" x14ac:dyDescent="0.25">
      <c r="B9" s="5" t="s">
        <v>2</v>
      </c>
      <c r="C9" s="26" t="s">
        <v>55</v>
      </c>
      <c r="D9" s="20">
        <f>SUM(E9:L9)</f>
        <v>0</v>
      </c>
      <c r="E9" s="11"/>
      <c r="F9" s="22"/>
      <c r="G9" s="22"/>
      <c r="H9" s="22"/>
      <c r="I9" s="11"/>
      <c r="J9" s="29"/>
      <c r="K9" s="29"/>
      <c r="L9" s="30"/>
    </row>
    <row r="10" spans="2:12" ht="15" customHeight="1" x14ac:dyDescent="0.25">
      <c r="B10" s="5" t="s">
        <v>4</v>
      </c>
      <c r="C10" s="61" t="s">
        <v>56</v>
      </c>
      <c r="D10" s="20">
        <f t="shared" ref="D10:D11" si="0">SUM(E10:L10)</f>
        <v>0</v>
      </c>
      <c r="E10" s="60"/>
      <c r="F10" s="22"/>
      <c r="G10" s="22"/>
      <c r="H10" s="22"/>
      <c r="I10" s="60"/>
      <c r="J10" s="29"/>
      <c r="K10" s="29"/>
      <c r="L10" s="30"/>
    </row>
    <row r="11" spans="2:12" ht="15" customHeight="1" x14ac:dyDescent="0.25">
      <c r="B11" s="5" t="s">
        <v>6</v>
      </c>
      <c r="C11" s="180" t="s">
        <v>107</v>
      </c>
      <c r="D11" s="20">
        <f t="shared" si="0"/>
        <v>0</v>
      </c>
      <c r="E11" s="60"/>
      <c r="F11" s="22"/>
      <c r="G11" s="22"/>
      <c r="H11" s="22"/>
      <c r="I11" s="60"/>
      <c r="J11" s="29"/>
      <c r="K11" s="29"/>
      <c r="L11" s="30"/>
    </row>
    <row r="12" spans="2:12" ht="15" customHeight="1" thickBot="1" x14ac:dyDescent="0.3">
      <c r="B12" s="5" t="s">
        <v>8</v>
      </c>
      <c r="C12" s="180" t="s">
        <v>108</v>
      </c>
      <c r="D12" s="20">
        <f>SUM(E12:L12)</f>
        <v>0</v>
      </c>
      <c r="E12" s="29"/>
      <c r="F12" s="29"/>
      <c r="G12" s="29"/>
      <c r="H12" s="29"/>
      <c r="I12" s="29"/>
      <c r="J12" s="29"/>
      <c r="K12" s="29"/>
      <c r="L12" s="30"/>
    </row>
    <row r="13" spans="2:12" ht="15" customHeight="1" thickBot="1" x14ac:dyDescent="0.3">
      <c r="B13" s="126" t="s">
        <v>67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2:12" ht="15" customHeight="1" x14ac:dyDescent="0.25">
      <c r="B14" s="5" t="s">
        <v>0</v>
      </c>
      <c r="C14" s="3" t="s">
        <v>68</v>
      </c>
      <c r="D14" s="20">
        <f t="shared" ref="D14:D20" si="1">SUM(E14:L14)</f>
        <v>0</v>
      </c>
      <c r="E14" s="12"/>
      <c r="F14" s="21"/>
      <c r="G14" s="21"/>
      <c r="H14" s="21"/>
      <c r="I14" s="12"/>
      <c r="J14" s="31"/>
      <c r="K14" s="31"/>
      <c r="L14" s="35"/>
    </row>
    <row r="15" spans="2:12" ht="15" customHeight="1" x14ac:dyDescent="0.25">
      <c r="B15" s="5" t="s">
        <v>2</v>
      </c>
      <c r="C15" s="26" t="s">
        <v>69</v>
      </c>
      <c r="D15" s="20">
        <f t="shared" si="1"/>
        <v>0</v>
      </c>
      <c r="E15" s="11"/>
      <c r="F15" s="22"/>
      <c r="G15" s="22"/>
      <c r="H15" s="22"/>
      <c r="I15" s="11"/>
      <c r="J15" s="29"/>
      <c r="K15" s="29"/>
      <c r="L15" s="30"/>
    </row>
    <row r="16" spans="2:12" ht="15" customHeight="1" x14ac:dyDescent="0.25">
      <c r="B16" s="5" t="s">
        <v>4</v>
      </c>
      <c r="C16" s="26" t="s">
        <v>70</v>
      </c>
      <c r="D16" s="20">
        <f t="shared" si="1"/>
        <v>0</v>
      </c>
      <c r="E16" s="29"/>
      <c r="F16" s="29"/>
      <c r="G16" s="29"/>
      <c r="H16" s="29"/>
      <c r="I16" s="29"/>
      <c r="J16" s="29"/>
      <c r="K16" s="29"/>
      <c r="L16" s="30"/>
    </row>
    <row r="17" spans="2:12" ht="15" customHeight="1" x14ac:dyDescent="0.25">
      <c r="B17" s="5" t="s">
        <v>6</v>
      </c>
      <c r="C17" s="26" t="s">
        <v>71</v>
      </c>
      <c r="D17" s="20">
        <f t="shared" si="1"/>
        <v>0</v>
      </c>
      <c r="E17" s="29"/>
      <c r="F17" s="29"/>
      <c r="G17" s="29"/>
      <c r="H17" s="29"/>
      <c r="I17" s="29"/>
      <c r="J17" s="29"/>
      <c r="K17" s="29"/>
      <c r="L17" s="30"/>
    </row>
    <row r="18" spans="2:12" ht="15.75" x14ac:dyDescent="0.25">
      <c r="B18" s="5" t="s">
        <v>8</v>
      </c>
      <c r="C18" s="26" t="s">
        <v>72</v>
      </c>
      <c r="D18" s="20">
        <f t="shared" si="1"/>
        <v>0</v>
      </c>
      <c r="E18" s="29"/>
      <c r="F18" s="29"/>
      <c r="G18" s="29"/>
      <c r="H18" s="29"/>
      <c r="I18" s="29"/>
      <c r="J18" s="29"/>
      <c r="K18" s="29"/>
      <c r="L18" s="30"/>
    </row>
    <row r="19" spans="2:12" ht="31.5" x14ac:dyDescent="0.25">
      <c r="B19" s="5" t="s">
        <v>10</v>
      </c>
      <c r="C19" s="26" t="s">
        <v>73</v>
      </c>
      <c r="D19" s="20">
        <f t="shared" si="1"/>
        <v>0</v>
      </c>
      <c r="E19" s="29"/>
      <c r="F19" s="29"/>
      <c r="G19" s="29"/>
      <c r="H19" s="29"/>
      <c r="I19" s="29"/>
      <c r="J19" s="29"/>
      <c r="K19" s="29"/>
      <c r="L19" s="30"/>
    </row>
    <row r="20" spans="2:12" ht="32.25" thickBot="1" x14ac:dyDescent="0.3">
      <c r="B20" s="5" t="s">
        <v>43</v>
      </c>
      <c r="C20" s="26" t="s">
        <v>74</v>
      </c>
      <c r="D20" s="20">
        <f t="shared" si="1"/>
        <v>0</v>
      </c>
      <c r="E20" s="29"/>
      <c r="F20" s="29"/>
      <c r="G20" s="29"/>
      <c r="H20" s="29"/>
      <c r="I20" s="29"/>
      <c r="J20" s="29"/>
      <c r="K20" s="29"/>
      <c r="L20" s="30"/>
    </row>
    <row r="21" spans="2:12" ht="15" customHeight="1" thickBot="1" x14ac:dyDescent="0.3">
      <c r="B21" s="126" t="s">
        <v>75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8"/>
    </row>
    <row r="22" spans="2:12" ht="31.5" x14ac:dyDescent="0.25">
      <c r="B22" s="5" t="s">
        <v>0</v>
      </c>
      <c r="C22" s="3" t="s">
        <v>76</v>
      </c>
      <c r="D22" s="20">
        <f t="shared" ref="D22:D31" si="2">SUM(E22:L22)</f>
        <v>0</v>
      </c>
      <c r="E22" s="12"/>
      <c r="F22" s="21"/>
      <c r="G22" s="21"/>
      <c r="H22" s="21"/>
      <c r="I22" s="12"/>
      <c r="J22" s="31"/>
      <c r="K22" s="31"/>
      <c r="L22" s="35"/>
    </row>
    <row r="23" spans="2:12" ht="47.25" x14ac:dyDescent="0.25">
      <c r="B23" s="5" t="s">
        <v>2</v>
      </c>
      <c r="C23" s="26" t="s">
        <v>77</v>
      </c>
      <c r="D23" s="20">
        <f t="shared" si="2"/>
        <v>0</v>
      </c>
      <c r="E23" s="11"/>
      <c r="F23" s="22"/>
      <c r="G23" s="22"/>
      <c r="H23" s="22"/>
      <c r="I23" s="11"/>
      <c r="J23" s="29"/>
      <c r="K23" s="29"/>
      <c r="L23" s="30"/>
    </row>
    <row r="24" spans="2:12" ht="31.5" x14ac:dyDescent="0.25">
      <c r="B24" s="5" t="s">
        <v>4</v>
      </c>
      <c r="C24" s="26" t="s">
        <v>78</v>
      </c>
      <c r="D24" s="20">
        <f t="shared" si="2"/>
        <v>0</v>
      </c>
      <c r="E24" s="29"/>
      <c r="F24" s="29"/>
      <c r="G24" s="29"/>
      <c r="H24" s="29"/>
      <c r="I24" s="29"/>
      <c r="J24" s="29"/>
      <c r="K24" s="29"/>
      <c r="L24" s="30"/>
    </row>
    <row r="25" spans="2:12" ht="47.25" x14ac:dyDescent="0.25">
      <c r="B25" s="5" t="s">
        <v>6</v>
      </c>
      <c r="C25" s="26" t="s">
        <v>79</v>
      </c>
      <c r="D25" s="20">
        <f t="shared" si="2"/>
        <v>0</v>
      </c>
      <c r="E25" s="29"/>
      <c r="F25" s="29"/>
      <c r="G25" s="29"/>
      <c r="H25" s="29"/>
      <c r="I25" s="29"/>
      <c r="J25" s="29"/>
      <c r="K25" s="29"/>
      <c r="L25" s="30"/>
    </row>
    <row r="26" spans="2:12" ht="31.5" x14ac:dyDescent="0.25">
      <c r="B26" s="5" t="s">
        <v>8</v>
      </c>
      <c r="C26" s="26" t="s">
        <v>80</v>
      </c>
      <c r="D26" s="20">
        <f t="shared" si="2"/>
        <v>0</v>
      </c>
      <c r="E26" s="29"/>
      <c r="F26" s="29"/>
      <c r="G26" s="29"/>
      <c r="H26" s="29"/>
      <c r="I26" s="29"/>
      <c r="J26" s="29"/>
      <c r="K26" s="29"/>
      <c r="L26" s="30"/>
    </row>
    <row r="27" spans="2:12" ht="47.25" x14ac:dyDescent="0.25">
      <c r="B27" s="5" t="s">
        <v>10</v>
      </c>
      <c r="C27" s="26" t="s">
        <v>81</v>
      </c>
      <c r="D27" s="20">
        <f t="shared" si="2"/>
        <v>0</v>
      </c>
      <c r="E27" s="29"/>
      <c r="F27" s="29"/>
      <c r="G27" s="29"/>
      <c r="H27" s="29"/>
      <c r="I27" s="29"/>
      <c r="J27" s="29"/>
      <c r="K27" s="29"/>
      <c r="L27" s="30"/>
    </row>
    <row r="28" spans="2:12" ht="47.25" x14ac:dyDescent="0.25">
      <c r="B28" s="5" t="s">
        <v>43</v>
      </c>
      <c r="C28" s="26" t="s">
        <v>82</v>
      </c>
      <c r="D28" s="20">
        <f t="shared" si="2"/>
        <v>0</v>
      </c>
      <c r="E28" s="29"/>
      <c r="F28" s="29"/>
      <c r="G28" s="29"/>
      <c r="H28" s="29"/>
      <c r="I28" s="29"/>
      <c r="J28" s="29"/>
      <c r="K28" s="29"/>
      <c r="L28" s="30"/>
    </row>
    <row r="29" spans="2:12" ht="47.25" x14ac:dyDescent="0.25">
      <c r="B29" s="5" t="s">
        <v>44</v>
      </c>
      <c r="C29" s="26" t="s">
        <v>85</v>
      </c>
      <c r="D29" s="20">
        <f t="shared" si="2"/>
        <v>0</v>
      </c>
      <c r="E29" s="29"/>
      <c r="F29" s="29"/>
      <c r="G29" s="29"/>
      <c r="H29" s="29"/>
      <c r="I29" s="29"/>
      <c r="J29" s="29"/>
      <c r="K29" s="29"/>
      <c r="L29" s="30"/>
    </row>
    <row r="30" spans="2:12" ht="31.5" x14ac:dyDescent="0.25">
      <c r="B30" s="5" t="s">
        <v>83</v>
      </c>
      <c r="C30" s="26" t="s">
        <v>86</v>
      </c>
      <c r="D30" s="20">
        <f t="shared" si="2"/>
        <v>0</v>
      </c>
      <c r="E30" s="29"/>
      <c r="F30" s="29"/>
      <c r="G30" s="29"/>
      <c r="H30" s="29"/>
      <c r="I30" s="29"/>
      <c r="J30" s="29"/>
      <c r="K30" s="29"/>
      <c r="L30" s="30"/>
    </row>
    <row r="31" spans="2:12" ht="45" customHeight="1" thickBot="1" x14ac:dyDescent="0.3">
      <c r="B31" s="5" t="s">
        <v>84</v>
      </c>
      <c r="C31" s="26" t="s">
        <v>87</v>
      </c>
      <c r="D31" s="20">
        <f t="shared" si="2"/>
        <v>0</v>
      </c>
      <c r="E31" s="29"/>
      <c r="F31" s="29"/>
      <c r="G31" s="29"/>
      <c r="H31" s="29"/>
      <c r="I31" s="29"/>
      <c r="J31" s="29"/>
      <c r="K31" s="29"/>
      <c r="L31" s="30"/>
    </row>
    <row r="32" spans="2:12" ht="15" customHeight="1" thickBot="1" x14ac:dyDescent="0.3">
      <c r="B32" s="126" t="s">
        <v>88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8"/>
    </row>
    <row r="33" spans="2:12" ht="15" customHeight="1" x14ac:dyDescent="0.25">
      <c r="B33" s="5" t="s">
        <v>0</v>
      </c>
      <c r="C33" s="3" t="s">
        <v>89</v>
      </c>
      <c r="D33" s="20">
        <f>SUM(E33:L33)</f>
        <v>0</v>
      </c>
      <c r="E33" s="12"/>
      <c r="F33" s="21"/>
      <c r="G33" s="21"/>
      <c r="H33" s="21"/>
      <c r="I33" s="12"/>
      <c r="J33" s="31"/>
      <c r="K33" s="31"/>
      <c r="L33" s="35"/>
    </row>
    <row r="34" spans="2:12" ht="15" customHeight="1" x14ac:dyDescent="0.25">
      <c r="B34" s="5" t="s">
        <v>2</v>
      </c>
      <c r="C34" s="26" t="s">
        <v>90</v>
      </c>
      <c r="D34" s="20">
        <f>SUM(E34:L34)</f>
        <v>0</v>
      </c>
      <c r="E34" s="11"/>
      <c r="F34" s="22"/>
      <c r="G34" s="22"/>
      <c r="H34" s="22"/>
      <c r="I34" s="11"/>
      <c r="J34" s="29"/>
      <c r="K34" s="29"/>
      <c r="L34" s="30"/>
    </row>
    <row r="35" spans="2:12" ht="15" customHeight="1" x14ac:dyDescent="0.25">
      <c r="B35" s="5" t="s">
        <v>4</v>
      </c>
      <c r="C35" s="26" t="s">
        <v>91</v>
      </c>
      <c r="D35" s="20">
        <f>SUM(E35:L35)</f>
        <v>0</v>
      </c>
      <c r="E35" s="29"/>
      <c r="F35" s="29"/>
      <c r="G35" s="29"/>
      <c r="H35" s="29"/>
      <c r="I35" s="29"/>
      <c r="J35" s="29"/>
      <c r="K35" s="29"/>
      <c r="L35" s="30"/>
    </row>
    <row r="36" spans="2:12" ht="15" customHeight="1" thickBot="1" x14ac:dyDescent="0.3">
      <c r="B36" s="5" t="s">
        <v>6</v>
      </c>
      <c r="C36" s="26" t="s">
        <v>92</v>
      </c>
      <c r="D36" s="20">
        <f>SUM(E36:L36)</f>
        <v>0</v>
      </c>
      <c r="E36" s="29"/>
      <c r="F36" s="29"/>
      <c r="G36" s="29"/>
      <c r="H36" s="29"/>
      <c r="I36" s="29"/>
      <c r="J36" s="29"/>
      <c r="K36" s="29"/>
      <c r="L36" s="30"/>
    </row>
    <row r="37" spans="2:12" ht="15" customHeight="1" thickBot="1" x14ac:dyDescent="0.3">
      <c r="B37" s="126" t="s">
        <v>93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8"/>
    </row>
    <row r="38" spans="2:12" ht="15" customHeight="1" thickBot="1" x14ac:dyDescent="0.3">
      <c r="B38" s="5" t="s">
        <v>0</v>
      </c>
      <c r="C38" s="3" t="s">
        <v>94</v>
      </c>
      <c r="D38" s="20">
        <f>SUM(E38:L38)</f>
        <v>0</v>
      </c>
      <c r="E38" s="12"/>
      <c r="F38" s="21"/>
      <c r="G38" s="21"/>
      <c r="H38" s="21"/>
      <c r="I38" s="12"/>
      <c r="J38" s="31"/>
      <c r="K38" s="31"/>
      <c r="L38" s="35"/>
    </row>
    <row r="39" spans="2:12" ht="15" customHeight="1" thickBot="1" x14ac:dyDescent="0.3">
      <c r="B39" s="126" t="s">
        <v>95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8"/>
    </row>
    <row r="40" spans="2:12" ht="31.5" x14ac:dyDescent="0.25">
      <c r="B40" s="5" t="s">
        <v>0</v>
      </c>
      <c r="C40" s="3" t="s">
        <v>96</v>
      </c>
      <c r="D40" s="20">
        <f>SUM(E40:L40)</f>
        <v>0</v>
      </c>
      <c r="E40" s="12"/>
      <c r="F40" s="21"/>
      <c r="G40" s="21"/>
      <c r="H40" s="21"/>
      <c r="I40" s="12"/>
      <c r="J40" s="31"/>
      <c r="K40" s="31"/>
      <c r="L40" s="35"/>
    </row>
    <row r="41" spans="2:12" ht="32.25" thickBot="1" x14ac:dyDescent="0.3">
      <c r="B41" s="5" t="s">
        <v>2</v>
      </c>
      <c r="C41" s="26" t="s">
        <v>97</v>
      </c>
      <c r="D41" s="20">
        <f>SUM(E41:L41)</f>
        <v>0</v>
      </c>
      <c r="E41" s="11"/>
      <c r="F41" s="22"/>
      <c r="G41" s="22"/>
      <c r="H41" s="22"/>
      <c r="I41" s="11"/>
      <c r="J41" s="29"/>
      <c r="K41" s="29"/>
      <c r="L41" s="30"/>
    </row>
    <row r="42" spans="2:12" ht="15" customHeight="1" thickBot="1" x14ac:dyDescent="0.3">
      <c r="B42" s="126" t="s">
        <v>98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8"/>
    </row>
    <row r="43" spans="2:12" ht="15.75" x14ac:dyDescent="0.25">
      <c r="B43" s="5" t="s">
        <v>0</v>
      </c>
      <c r="C43" s="3" t="s">
        <v>99</v>
      </c>
      <c r="D43" s="20">
        <f>SUM(E43:L43)</f>
        <v>0</v>
      </c>
      <c r="E43" s="12"/>
      <c r="F43" s="21"/>
      <c r="G43" s="21"/>
      <c r="H43" s="21"/>
      <c r="I43" s="12"/>
      <c r="J43" s="31"/>
      <c r="K43" s="31"/>
      <c r="L43" s="35"/>
    </row>
    <row r="44" spans="2:12" ht="31.5" x14ac:dyDescent="0.25">
      <c r="B44" s="5" t="s">
        <v>2</v>
      </c>
      <c r="C44" s="26" t="s">
        <v>100</v>
      </c>
      <c r="D44" s="20">
        <f>SUM(E44:L44)</f>
        <v>0</v>
      </c>
      <c r="E44" s="11"/>
      <c r="F44" s="22"/>
      <c r="G44" s="22"/>
      <c r="H44" s="22"/>
      <c r="I44" s="11"/>
      <c r="J44" s="29"/>
      <c r="K44" s="29"/>
      <c r="L44" s="30"/>
    </row>
    <row r="45" spans="2:12" ht="31.5" x14ac:dyDescent="0.25">
      <c r="B45" s="5" t="s">
        <v>4</v>
      </c>
      <c r="C45" s="26" t="s">
        <v>101</v>
      </c>
      <c r="D45" s="20">
        <f>SUM(E45:L45)</f>
        <v>0</v>
      </c>
      <c r="E45" s="29"/>
      <c r="F45" s="29"/>
      <c r="G45" s="29"/>
      <c r="H45" s="29"/>
      <c r="I45" s="29"/>
      <c r="J45" s="29"/>
      <c r="K45" s="29"/>
      <c r="L45" s="30"/>
    </row>
    <row r="46" spans="2:12" ht="31.5" x14ac:dyDescent="0.25">
      <c r="B46" s="5" t="s">
        <v>6</v>
      </c>
      <c r="C46" s="26" t="s">
        <v>102</v>
      </c>
      <c r="D46" s="20">
        <f>SUM(E46:L46)</f>
        <v>0</v>
      </c>
      <c r="E46" s="29"/>
      <c r="F46" s="29"/>
      <c r="G46" s="29"/>
      <c r="H46" s="29"/>
      <c r="I46" s="29"/>
      <c r="J46" s="29"/>
      <c r="K46" s="29"/>
      <c r="L46" s="30"/>
    </row>
    <row r="47" spans="2:12" ht="16.5" thickBot="1" x14ac:dyDescent="0.3">
      <c r="B47" s="5" t="s">
        <v>8</v>
      </c>
      <c r="C47" s="26" t="s">
        <v>103</v>
      </c>
      <c r="D47" s="20">
        <f>SUM(E47:L47)</f>
        <v>0</v>
      </c>
      <c r="E47" s="29"/>
      <c r="F47" s="29"/>
      <c r="G47" s="29"/>
      <c r="H47" s="29"/>
      <c r="I47" s="29"/>
      <c r="J47" s="29"/>
      <c r="K47" s="29"/>
      <c r="L47" s="30"/>
    </row>
    <row r="48" spans="2:12" x14ac:dyDescent="0.25">
      <c r="B48" s="101" t="s">
        <v>12</v>
      </c>
      <c r="C48" s="133"/>
      <c r="D48" s="36">
        <f t="shared" ref="D48:L48" si="3">SUM(D8:D47)</f>
        <v>0</v>
      </c>
      <c r="E48" s="16">
        <f t="shared" si="3"/>
        <v>0</v>
      </c>
      <c r="F48" s="16">
        <f t="shared" si="3"/>
        <v>0</v>
      </c>
      <c r="G48" s="16">
        <f t="shared" si="3"/>
        <v>0</v>
      </c>
      <c r="H48" s="16">
        <f t="shared" si="3"/>
        <v>0</v>
      </c>
      <c r="I48" s="16">
        <f t="shared" si="3"/>
        <v>0</v>
      </c>
      <c r="J48" s="16">
        <f t="shared" si="3"/>
        <v>0</v>
      </c>
      <c r="K48" s="16">
        <f t="shared" si="3"/>
        <v>0</v>
      </c>
      <c r="L48" s="27">
        <f t="shared" si="3"/>
        <v>0</v>
      </c>
    </row>
    <row r="49" spans="2:12" x14ac:dyDescent="0.25">
      <c r="B49" s="103" t="s">
        <v>13</v>
      </c>
      <c r="C49" s="131"/>
      <c r="D49" s="37">
        <f>D48*0.23</f>
        <v>0</v>
      </c>
      <c r="E49" s="11">
        <f t="shared" ref="E49:L49" si="4">E50-E48</f>
        <v>0</v>
      </c>
      <c r="F49" s="11">
        <f t="shared" si="4"/>
        <v>0</v>
      </c>
      <c r="G49" s="11">
        <f t="shared" si="4"/>
        <v>0</v>
      </c>
      <c r="H49" s="11">
        <f t="shared" si="4"/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25">
        <f t="shared" si="4"/>
        <v>0</v>
      </c>
    </row>
    <row r="50" spans="2:12" ht="15.75" thickBot="1" x14ac:dyDescent="0.3">
      <c r="B50" s="95" t="s">
        <v>14</v>
      </c>
      <c r="C50" s="132"/>
      <c r="D50" s="38">
        <f>D48+D49</f>
        <v>0</v>
      </c>
      <c r="E50" s="17">
        <f t="shared" ref="E50:L50" si="5">E48*1.23</f>
        <v>0</v>
      </c>
      <c r="F50" s="17">
        <f t="shared" si="5"/>
        <v>0</v>
      </c>
      <c r="G50" s="17">
        <f t="shared" si="5"/>
        <v>0</v>
      </c>
      <c r="H50" s="17">
        <f t="shared" si="5"/>
        <v>0</v>
      </c>
      <c r="I50" s="17">
        <f t="shared" si="5"/>
        <v>0</v>
      </c>
      <c r="J50" s="17">
        <f t="shared" si="5"/>
        <v>0</v>
      </c>
      <c r="K50" s="17">
        <f t="shared" si="5"/>
        <v>0</v>
      </c>
      <c r="L50" s="28">
        <f t="shared" si="5"/>
        <v>0</v>
      </c>
    </row>
  </sheetData>
  <mergeCells count="17">
    <mergeCell ref="B42:L42"/>
    <mergeCell ref="B49:C49"/>
    <mergeCell ref="B50:C50"/>
    <mergeCell ref="B48:C48"/>
    <mergeCell ref="B21:L21"/>
    <mergeCell ref="B32:L32"/>
    <mergeCell ref="B37:L37"/>
    <mergeCell ref="B39:L39"/>
    <mergeCell ref="B13:L13"/>
    <mergeCell ref="B7:L7"/>
    <mergeCell ref="C5:C6"/>
    <mergeCell ref="B3:L3"/>
    <mergeCell ref="B4:L4"/>
    <mergeCell ref="B5:B6"/>
    <mergeCell ref="D5:D6"/>
    <mergeCell ref="E5:I5"/>
    <mergeCell ref="J5:L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3"/>
  <sheetViews>
    <sheetView view="pageBreakPreview" topLeftCell="A4" zoomScale="145" zoomScaleNormal="100" zoomScaleSheetLayoutView="145" workbookViewId="0">
      <selection activeCell="Q10" sqref="Q10"/>
    </sheetView>
  </sheetViews>
  <sheetFormatPr defaultRowHeight="15" x14ac:dyDescent="0.25"/>
  <cols>
    <col min="1" max="1" width="5.42578125" customWidth="1"/>
    <col min="2" max="2" width="20.5703125" customWidth="1"/>
    <col min="3" max="3" width="10.85546875" customWidth="1"/>
    <col min="4" max="4" width="6.42578125" customWidth="1"/>
    <col min="5" max="5" width="2.7109375" customWidth="1"/>
    <col min="6" max="6" width="9.42578125" customWidth="1"/>
    <col min="7" max="7" width="3.42578125" hidden="1" customWidth="1"/>
    <col min="8" max="8" width="5.42578125" customWidth="1"/>
    <col min="9" max="9" width="3" customWidth="1"/>
    <col min="10" max="11" width="4.85546875" customWidth="1"/>
    <col min="12" max="12" width="7" customWidth="1"/>
    <col min="13" max="13" width="2.42578125" customWidth="1"/>
    <col min="14" max="14" width="10.5703125" bestFit="1" customWidth="1"/>
    <col min="17" max="17" width="11.140625" customWidth="1"/>
    <col min="18" max="19" width="4.28515625" customWidth="1"/>
    <col min="20" max="20" width="5.42578125" customWidth="1"/>
    <col min="21" max="21" width="4.42578125" customWidth="1"/>
    <col min="22" max="22" width="5.42578125" customWidth="1"/>
    <col min="23" max="23" width="5" customWidth="1"/>
    <col min="24" max="24" width="5.140625" customWidth="1"/>
    <col min="25" max="25" width="4.42578125" customWidth="1"/>
    <col min="26" max="26" width="4.28515625" customWidth="1"/>
    <col min="27" max="27" width="6.140625" customWidth="1"/>
  </cols>
  <sheetData>
    <row r="2" spans="1:13" x14ac:dyDescent="0.25">
      <c r="C2" s="1"/>
    </row>
    <row r="3" spans="1:13" x14ac:dyDescent="0.25">
      <c r="C3" s="1"/>
    </row>
    <row r="4" spans="1:13" ht="15.75" thickBot="1" x14ac:dyDescent="0.3"/>
    <row r="5" spans="1:13" ht="15.75" thickBot="1" x14ac:dyDescent="0.3">
      <c r="A5" s="108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43.5" customHeight="1" thickBot="1" x14ac:dyDescent="0.3">
      <c r="A6" s="119" t="s">
        <v>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ht="45.75" thickBot="1" x14ac:dyDescent="0.3">
      <c r="A7" s="111" t="s">
        <v>20</v>
      </c>
      <c r="B7" s="2" t="s">
        <v>23</v>
      </c>
      <c r="C7" s="114" t="s">
        <v>24</v>
      </c>
      <c r="D7" s="122" t="s">
        <v>15</v>
      </c>
      <c r="E7" s="123"/>
      <c r="F7" s="123"/>
      <c r="G7" s="125"/>
      <c r="H7" s="122" t="s">
        <v>16</v>
      </c>
      <c r="I7" s="123"/>
      <c r="J7" s="123"/>
      <c r="K7" s="123"/>
      <c r="L7" s="123"/>
      <c r="M7" s="125"/>
    </row>
    <row r="8" spans="1:13" x14ac:dyDescent="0.25">
      <c r="A8" s="112"/>
      <c r="B8" s="86" t="s">
        <v>21</v>
      </c>
      <c r="C8" s="115"/>
      <c r="D8" s="77" t="s">
        <v>18</v>
      </c>
      <c r="E8" s="78"/>
      <c r="F8" s="77" t="s">
        <v>19</v>
      </c>
      <c r="G8" s="78"/>
      <c r="H8" s="77" t="s">
        <v>40</v>
      </c>
      <c r="I8" s="78"/>
      <c r="J8" s="77" t="s">
        <v>41</v>
      </c>
      <c r="K8" s="78"/>
      <c r="L8" s="77" t="s">
        <v>42</v>
      </c>
      <c r="M8" s="78"/>
    </row>
    <row r="9" spans="1:13" ht="15.75" thickBot="1" x14ac:dyDescent="0.3">
      <c r="A9" s="113"/>
      <c r="B9" s="87"/>
      <c r="C9" s="116"/>
      <c r="D9" s="79"/>
      <c r="E9" s="80"/>
      <c r="F9" s="79"/>
      <c r="G9" s="80"/>
      <c r="H9" s="79"/>
      <c r="I9" s="80"/>
      <c r="J9" s="79"/>
      <c r="K9" s="80"/>
      <c r="L9" s="79"/>
      <c r="M9" s="80"/>
    </row>
    <row r="10" spans="1:13" ht="46.15" customHeight="1" x14ac:dyDescent="0.25">
      <c r="A10" s="5" t="s">
        <v>0</v>
      </c>
      <c r="B10" s="3" t="s">
        <v>1</v>
      </c>
      <c r="C10" s="4">
        <v>8812.7099999999991</v>
      </c>
      <c r="D10" s="76" t="s">
        <v>26</v>
      </c>
      <c r="E10" s="76"/>
      <c r="F10" s="76" t="s">
        <v>27</v>
      </c>
      <c r="G10" s="76"/>
      <c r="H10" s="76" t="s">
        <v>25</v>
      </c>
      <c r="I10" s="76"/>
      <c r="J10" s="76" t="s">
        <v>25</v>
      </c>
      <c r="K10" s="76"/>
      <c r="L10" s="76" t="s">
        <v>25</v>
      </c>
      <c r="M10" s="81"/>
    </row>
    <row r="11" spans="1:13" x14ac:dyDescent="0.25">
      <c r="A11" s="99" t="s">
        <v>2</v>
      </c>
      <c r="B11" s="100" t="s">
        <v>3</v>
      </c>
      <c r="C11" s="143">
        <v>280229.24</v>
      </c>
      <c r="D11" s="148" t="s">
        <v>29</v>
      </c>
      <c r="E11" s="149"/>
      <c r="F11" s="148" t="s">
        <v>30</v>
      </c>
      <c r="G11" s="149"/>
      <c r="H11" s="148" t="s">
        <v>25</v>
      </c>
      <c r="I11" s="149"/>
      <c r="J11" s="148" t="s">
        <v>25</v>
      </c>
      <c r="K11" s="149"/>
      <c r="L11" s="148" t="s">
        <v>25</v>
      </c>
      <c r="M11" s="152"/>
    </row>
    <row r="12" spans="1:13" ht="29.45" customHeight="1" x14ac:dyDescent="0.25">
      <c r="A12" s="99"/>
      <c r="B12" s="100"/>
      <c r="C12" s="154"/>
      <c r="D12" s="150"/>
      <c r="E12" s="151"/>
      <c r="F12" s="150"/>
      <c r="G12" s="151"/>
      <c r="H12" s="150"/>
      <c r="I12" s="151"/>
      <c r="J12" s="150"/>
      <c r="K12" s="151"/>
      <c r="L12" s="150"/>
      <c r="M12" s="153"/>
    </row>
    <row r="13" spans="1:13" x14ac:dyDescent="0.25">
      <c r="A13" s="99" t="s">
        <v>4</v>
      </c>
      <c r="B13" s="100" t="s">
        <v>5</v>
      </c>
      <c r="C13" s="143">
        <v>331281.64</v>
      </c>
      <c r="D13" s="69" t="s">
        <v>25</v>
      </c>
      <c r="E13" s="69"/>
      <c r="F13" s="69" t="s">
        <v>25</v>
      </c>
      <c r="G13" s="69"/>
      <c r="H13" s="69" t="s">
        <v>31</v>
      </c>
      <c r="I13" s="69"/>
      <c r="J13" s="69" t="s">
        <v>32</v>
      </c>
      <c r="K13" s="69"/>
      <c r="L13" s="69" t="s">
        <v>28</v>
      </c>
      <c r="M13" s="82"/>
    </row>
    <row r="14" spans="1:13" ht="30" customHeight="1" x14ac:dyDescent="0.25">
      <c r="A14" s="99"/>
      <c r="B14" s="100"/>
      <c r="C14" s="154"/>
      <c r="D14" s="69"/>
      <c r="E14" s="69"/>
      <c r="F14" s="69"/>
      <c r="G14" s="69"/>
      <c r="H14" s="69"/>
      <c r="I14" s="69"/>
      <c r="J14" s="69"/>
      <c r="K14" s="69"/>
      <c r="L14" s="69"/>
      <c r="M14" s="82"/>
    </row>
    <row r="15" spans="1:13" x14ac:dyDescent="0.25">
      <c r="A15" s="99" t="s">
        <v>6</v>
      </c>
      <c r="B15" s="100" t="s">
        <v>7</v>
      </c>
      <c r="C15" s="145">
        <v>434332.85</v>
      </c>
      <c r="D15" s="69" t="s">
        <v>25</v>
      </c>
      <c r="E15" s="69"/>
      <c r="F15" s="69" t="s">
        <v>25</v>
      </c>
      <c r="G15" s="69"/>
      <c r="H15" s="69" t="s">
        <v>33</v>
      </c>
      <c r="I15" s="69"/>
      <c r="J15" s="69" t="s">
        <v>34</v>
      </c>
      <c r="K15" s="69"/>
      <c r="L15" s="69" t="s">
        <v>35</v>
      </c>
      <c r="M15" s="82"/>
    </row>
    <row r="16" spans="1:13" ht="29.45" customHeight="1" x14ac:dyDescent="0.25">
      <c r="A16" s="99"/>
      <c r="B16" s="100"/>
      <c r="C16" s="146"/>
      <c r="D16" s="69"/>
      <c r="E16" s="69"/>
      <c r="F16" s="69"/>
      <c r="G16" s="69"/>
      <c r="H16" s="69"/>
      <c r="I16" s="69"/>
      <c r="J16" s="69"/>
      <c r="K16" s="69"/>
      <c r="L16" s="69"/>
      <c r="M16" s="82"/>
    </row>
    <row r="17" spans="1:13" x14ac:dyDescent="0.25">
      <c r="A17" s="99" t="s">
        <v>8</v>
      </c>
      <c r="B17" s="100" t="s">
        <v>9</v>
      </c>
      <c r="C17" s="145">
        <v>399316.17</v>
      </c>
      <c r="D17" s="69" t="s">
        <v>25</v>
      </c>
      <c r="E17" s="69"/>
      <c r="F17" s="147" t="s">
        <v>36</v>
      </c>
      <c r="G17" s="147"/>
      <c r="H17" s="69" t="s">
        <v>25</v>
      </c>
      <c r="I17" s="69"/>
      <c r="J17" s="69" t="s">
        <v>25</v>
      </c>
      <c r="K17" s="69"/>
      <c r="L17" s="69" t="s">
        <v>25</v>
      </c>
      <c r="M17" s="82"/>
    </row>
    <row r="18" spans="1:13" ht="34.15" customHeight="1" x14ac:dyDescent="0.25">
      <c r="A18" s="99"/>
      <c r="B18" s="100"/>
      <c r="C18" s="146"/>
      <c r="D18" s="69"/>
      <c r="E18" s="69"/>
      <c r="F18" s="147"/>
      <c r="G18" s="147"/>
      <c r="H18" s="69"/>
      <c r="I18" s="69"/>
      <c r="J18" s="69"/>
      <c r="K18" s="69"/>
      <c r="L18" s="69"/>
      <c r="M18" s="82"/>
    </row>
    <row r="19" spans="1:13" ht="34.15" customHeight="1" x14ac:dyDescent="0.25">
      <c r="A19" s="99" t="s">
        <v>10</v>
      </c>
      <c r="B19" s="100" t="s">
        <v>11</v>
      </c>
      <c r="C19" s="143">
        <v>320145.51</v>
      </c>
      <c r="D19" s="69" t="s">
        <v>25</v>
      </c>
      <c r="E19" s="69"/>
      <c r="F19" s="69" t="s">
        <v>25</v>
      </c>
      <c r="G19" s="69"/>
      <c r="H19" s="69" t="s">
        <v>25</v>
      </c>
      <c r="I19" s="69"/>
      <c r="J19" s="69" t="s">
        <v>37</v>
      </c>
      <c r="K19" s="69"/>
      <c r="L19" s="69" t="s">
        <v>38</v>
      </c>
      <c r="M19" s="82"/>
    </row>
    <row r="20" spans="1:13" ht="34.15" customHeight="1" thickBot="1" x14ac:dyDescent="0.3">
      <c r="A20" s="107"/>
      <c r="B20" s="105"/>
      <c r="C20" s="144"/>
      <c r="D20" s="75"/>
      <c r="E20" s="75"/>
      <c r="F20" s="75"/>
      <c r="G20" s="75"/>
      <c r="H20" s="75"/>
      <c r="I20" s="75"/>
      <c r="J20" s="75"/>
      <c r="K20" s="75"/>
      <c r="L20" s="75"/>
      <c r="M20" s="91"/>
    </row>
    <row r="21" spans="1:13" ht="29.25" customHeight="1" x14ac:dyDescent="0.25">
      <c r="A21" s="101" t="s">
        <v>12</v>
      </c>
      <c r="B21" s="102"/>
      <c r="C21" s="8">
        <f>C10+C11+C13+C15+C17+C19</f>
        <v>1774118.1199999999</v>
      </c>
      <c r="D21" s="134"/>
      <c r="E21" s="135"/>
      <c r="F21" s="135"/>
      <c r="G21" s="135"/>
      <c r="H21" s="135"/>
      <c r="I21" s="135"/>
      <c r="J21" s="135"/>
      <c r="K21" s="135"/>
      <c r="L21" s="135"/>
      <c r="M21" s="136"/>
    </row>
    <row r="22" spans="1:13" x14ac:dyDescent="0.25">
      <c r="A22" s="103" t="s">
        <v>13</v>
      </c>
      <c r="B22" s="104"/>
      <c r="C22" s="7">
        <f>C23-C21</f>
        <v>408047.16760000004</v>
      </c>
      <c r="D22" s="137"/>
      <c r="E22" s="138"/>
      <c r="F22" s="138"/>
      <c r="G22" s="138"/>
      <c r="H22" s="138"/>
      <c r="I22" s="138"/>
      <c r="J22" s="138"/>
      <c r="K22" s="138"/>
      <c r="L22" s="138"/>
      <c r="M22" s="139"/>
    </row>
    <row r="23" spans="1:13" ht="30" customHeight="1" thickBot="1" x14ac:dyDescent="0.3">
      <c r="A23" s="95" t="s">
        <v>14</v>
      </c>
      <c r="B23" s="96"/>
      <c r="C23" s="24">
        <f>C21*1.23</f>
        <v>2182165.2875999999</v>
      </c>
      <c r="D23" s="140"/>
      <c r="E23" s="141"/>
      <c r="F23" s="141"/>
      <c r="G23" s="141"/>
      <c r="H23" s="141"/>
      <c r="I23" s="141"/>
      <c r="J23" s="141"/>
      <c r="K23" s="141"/>
      <c r="L23" s="141"/>
      <c r="M23" s="142"/>
    </row>
  </sheetData>
  <mergeCells count="61">
    <mergeCell ref="A5:M5"/>
    <mergeCell ref="A6:M6"/>
    <mergeCell ref="A7:A9"/>
    <mergeCell ref="C7:C9"/>
    <mergeCell ref="D7:G7"/>
    <mergeCell ref="H7:M7"/>
    <mergeCell ref="B8:B9"/>
    <mergeCell ref="D8:E9"/>
    <mergeCell ref="F8:G9"/>
    <mergeCell ref="H8:I9"/>
    <mergeCell ref="J8:K9"/>
    <mergeCell ref="L8:M9"/>
    <mergeCell ref="D10:E10"/>
    <mergeCell ref="F10:G10"/>
    <mergeCell ref="H10:I10"/>
    <mergeCell ref="J10:K10"/>
    <mergeCell ref="L10:M10"/>
    <mergeCell ref="J11:K12"/>
    <mergeCell ref="L11:M12"/>
    <mergeCell ref="A13:A14"/>
    <mergeCell ref="B13:B14"/>
    <mergeCell ref="C13:C14"/>
    <mergeCell ref="D13:E14"/>
    <mergeCell ref="F13:G14"/>
    <mergeCell ref="H13:I14"/>
    <mergeCell ref="J13:K14"/>
    <mergeCell ref="L13:M14"/>
    <mergeCell ref="A11:A12"/>
    <mergeCell ref="B11:B12"/>
    <mergeCell ref="C11:C12"/>
    <mergeCell ref="D11:E12"/>
    <mergeCell ref="F11:G12"/>
    <mergeCell ref="H11:I12"/>
    <mergeCell ref="J15:K16"/>
    <mergeCell ref="L15:M16"/>
    <mergeCell ref="A17:A18"/>
    <mergeCell ref="B17:B18"/>
    <mergeCell ref="C17:C18"/>
    <mergeCell ref="D17:E18"/>
    <mergeCell ref="F17:G18"/>
    <mergeCell ref="H17:I18"/>
    <mergeCell ref="J17:K18"/>
    <mergeCell ref="L17:M18"/>
    <mergeCell ref="A15:A16"/>
    <mergeCell ref="B15:B16"/>
    <mergeCell ref="C15:C16"/>
    <mergeCell ref="D15:E16"/>
    <mergeCell ref="F15:G16"/>
    <mergeCell ref="H15:I16"/>
    <mergeCell ref="A21:B21"/>
    <mergeCell ref="D21:M23"/>
    <mergeCell ref="A22:B22"/>
    <mergeCell ref="A23:B23"/>
    <mergeCell ref="J19:K20"/>
    <mergeCell ref="L19:M20"/>
    <mergeCell ref="A19:A20"/>
    <mergeCell ref="B19:B20"/>
    <mergeCell ref="C19:C20"/>
    <mergeCell ref="D19:E20"/>
    <mergeCell ref="F19:G20"/>
    <mergeCell ref="H19:I20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B30"/>
  <sheetViews>
    <sheetView view="pageBreakPreview" zoomScale="70" zoomScaleNormal="100" zoomScaleSheetLayoutView="70" workbookViewId="0">
      <selection activeCell="G27" sqref="G27"/>
    </sheetView>
  </sheetViews>
  <sheetFormatPr defaultRowHeight="15" x14ac:dyDescent="0.25"/>
  <cols>
    <col min="1" max="1" width="5.42578125" customWidth="1"/>
    <col min="2" max="2" width="20.5703125" customWidth="1"/>
    <col min="3" max="3" width="11.42578125" customWidth="1"/>
    <col min="4" max="4" width="6.42578125" customWidth="1"/>
    <col min="5" max="5" width="2.7109375" customWidth="1"/>
    <col min="6" max="6" width="8.7109375" customWidth="1"/>
    <col min="7" max="7" width="11.28515625" customWidth="1"/>
    <col min="8" max="8" width="7.5703125" customWidth="1"/>
    <col min="9" max="9" width="5.42578125" customWidth="1"/>
    <col min="10" max="10" width="4.42578125" customWidth="1"/>
    <col min="11" max="11" width="7.28515625" customWidth="1"/>
    <col min="12" max="12" width="5" customWidth="1"/>
    <col min="13" max="13" width="7" customWidth="1"/>
    <col min="14" max="14" width="6.85546875" customWidth="1"/>
    <col min="15" max="15" width="10.5703125" bestFit="1" customWidth="1"/>
    <col min="18" max="18" width="11.140625" customWidth="1"/>
    <col min="19" max="20" width="4.28515625" customWidth="1"/>
    <col min="21" max="21" width="5.42578125" customWidth="1"/>
    <col min="22" max="22" width="4.42578125" customWidth="1"/>
    <col min="23" max="23" width="5.42578125" customWidth="1"/>
    <col min="24" max="24" width="5" customWidth="1"/>
    <col min="25" max="25" width="5.140625" customWidth="1"/>
    <col min="26" max="26" width="4.42578125" customWidth="1"/>
    <col min="27" max="27" width="4.28515625" customWidth="1"/>
    <col min="28" max="28" width="6.140625" customWidth="1"/>
  </cols>
  <sheetData>
    <row r="3" spans="1:28" ht="15.75" thickBot="1" x14ac:dyDescent="0.3"/>
    <row r="4" spans="1:28" ht="15.75" thickBot="1" x14ac:dyDescent="0.3">
      <c r="A4" s="108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46.5" customHeight="1" thickBot="1" x14ac:dyDescent="0.3">
      <c r="A5" s="119" t="s">
        <v>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56.45" customHeight="1" thickBot="1" x14ac:dyDescent="0.3">
      <c r="A6" s="111" t="s">
        <v>20</v>
      </c>
      <c r="B6" s="2" t="s">
        <v>23</v>
      </c>
      <c r="C6" s="114" t="s">
        <v>24</v>
      </c>
      <c r="D6" s="122" t="s">
        <v>15</v>
      </c>
      <c r="E6" s="123"/>
      <c r="F6" s="123"/>
      <c r="G6" s="124"/>
      <c r="H6" s="125"/>
      <c r="I6" s="122" t="s">
        <v>16</v>
      </c>
      <c r="J6" s="123"/>
      <c r="K6" s="123"/>
      <c r="L6" s="123"/>
      <c r="M6" s="123"/>
      <c r="N6" s="1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1" customHeight="1" x14ac:dyDescent="0.25">
      <c r="A7" s="112"/>
      <c r="B7" s="86" t="s">
        <v>21</v>
      </c>
      <c r="C7" s="115"/>
      <c r="D7" s="77" t="s">
        <v>18</v>
      </c>
      <c r="E7" s="78"/>
      <c r="F7" s="72" t="s">
        <v>19</v>
      </c>
      <c r="G7" s="73"/>
      <c r="H7" s="74"/>
      <c r="I7" s="77" t="s">
        <v>40</v>
      </c>
      <c r="J7" s="78"/>
      <c r="K7" s="77" t="s">
        <v>41</v>
      </c>
      <c r="L7" s="78"/>
      <c r="M7" s="77" t="s">
        <v>42</v>
      </c>
      <c r="N7" s="7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7.25" customHeight="1" thickBot="1" x14ac:dyDescent="0.3">
      <c r="A8" s="113"/>
      <c r="B8" s="87"/>
      <c r="C8" s="116"/>
      <c r="D8" s="79"/>
      <c r="E8" s="80"/>
      <c r="F8" s="13" t="s">
        <v>49</v>
      </c>
      <c r="G8" s="14" t="s">
        <v>50</v>
      </c>
      <c r="H8" s="15" t="s">
        <v>51</v>
      </c>
      <c r="I8" s="79"/>
      <c r="J8" s="80"/>
      <c r="K8" s="79"/>
      <c r="L8" s="80"/>
      <c r="M8" s="79"/>
      <c r="N8" s="8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32.25" customHeight="1" x14ac:dyDescent="0.25">
      <c r="A9" s="5" t="s">
        <v>0</v>
      </c>
      <c r="B9" s="3" t="s">
        <v>1</v>
      </c>
      <c r="C9" s="20">
        <f>G9</f>
        <v>8812.7099999999991</v>
      </c>
      <c r="D9" s="76">
        <v>0</v>
      </c>
      <c r="E9" s="76"/>
      <c r="F9" s="12">
        <v>0</v>
      </c>
      <c r="G9" s="21">
        <f>P9+R9</f>
        <v>8812.7099999999991</v>
      </c>
      <c r="H9" s="12">
        <v>0</v>
      </c>
      <c r="I9" s="76">
        <v>0</v>
      </c>
      <c r="J9" s="76"/>
      <c r="K9" s="76">
        <v>0</v>
      </c>
      <c r="L9" s="76"/>
      <c r="M9" s="76">
        <v>0</v>
      </c>
      <c r="N9" s="81"/>
      <c r="P9" s="70">
        <v>7167.69</v>
      </c>
      <c r="Q9" s="70"/>
      <c r="R9" s="70">
        <v>1645.02</v>
      </c>
      <c r="S9" s="70"/>
      <c r="T9" s="9"/>
      <c r="U9" s="9"/>
      <c r="V9" s="9"/>
      <c r="W9" s="9"/>
      <c r="X9" s="9"/>
      <c r="Y9" s="9"/>
      <c r="Z9" s="9"/>
      <c r="AA9" s="9"/>
      <c r="AB9" s="9"/>
    </row>
    <row r="10" spans="1:28" ht="31.5" customHeight="1" x14ac:dyDescent="0.25">
      <c r="A10" s="99" t="s">
        <v>2</v>
      </c>
      <c r="B10" s="100" t="s">
        <v>3</v>
      </c>
      <c r="C10" s="97">
        <f>G10</f>
        <v>280229.24</v>
      </c>
      <c r="D10" s="69">
        <v>0</v>
      </c>
      <c r="E10" s="69"/>
      <c r="F10" s="11">
        <v>0</v>
      </c>
      <c r="G10" s="22">
        <f>P10+R10</f>
        <v>280229.24</v>
      </c>
      <c r="H10" s="11">
        <v>0</v>
      </c>
      <c r="I10" s="69">
        <v>0</v>
      </c>
      <c r="J10" s="69"/>
      <c r="K10" s="69">
        <v>0</v>
      </c>
      <c r="L10" s="69"/>
      <c r="M10" s="69">
        <v>0</v>
      </c>
      <c r="N10" s="82"/>
      <c r="P10" s="71">
        <v>224804.16</v>
      </c>
      <c r="Q10" s="71"/>
      <c r="R10" s="71">
        <v>55425.08</v>
      </c>
      <c r="S10" s="71"/>
      <c r="T10" s="9"/>
      <c r="U10" s="9"/>
      <c r="V10" s="9"/>
      <c r="W10" s="9"/>
      <c r="X10" s="9"/>
      <c r="Y10" s="9"/>
      <c r="Z10" s="9"/>
      <c r="AA10" s="9"/>
      <c r="AB10" s="9"/>
    </row>
    <row r="11" spans="1:28" ht="15" hidden="1" customHeight="1" thickBot="1" x14ac:dyDescent="0.3">
      <c r="A11" s="99"/>
      <c r="B11" s="100"/>
      <c r="C11" s="9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34.5" customHeight="1" x14ac:dyDescent="0.25">
      <c r="A12" s="99" t="s">
        <v>4</v>
      </c>
      <c r="B12" s="100" t="s">
        <v>5</v>
      </c>
      <c r="C12" s="97">
        <f>K12+M12</f>
        <v>331281.64</v>
      </c>
      <c r="D12" s="69">
        <v>0</v>
      </c>
      <c r="E12" s="69"/>
      <c r="F12" s="75">
        <v>0</v>
      </c>
      <c r="G12" s="75">
        <v>0</v>
      </c>
      <c r="H12" s="75">
        <v>0</v>
      </c>
      <c r="I12" s="69">
        <v>0</v>
      </c>
      <c r="J12" s="69"/>
      <c r="K12" s="69">
        <f>P12+R12</f>
        <v>171010</v>
      </c>
      <c r="L12" s="69"/>
      <c r="M12" s="69">
        <v>160271.64000000001</v>
      </c>
      <c r="N12" s="82"/>
      <c r="P12" s="71">
        <v>24430</v>
      </c>
      <c r="Q12" s="71"/>
      <c r="R12" s="71">
        <v>146580</v>
      </c>
      <c r="S12" s="71"/>
      <c r="T12" s="9"/>
      <c r="U12" s="9"/>
      <c r="V12" s="9"/>
      <c r="W12" s="9"/>
      <c r="X12" s="9"/>
      <c r="Y12" s="9"/>
      <c r="Z12" s="9"/>
      <c r="AA12" s="9"/>
      <c r="AB12" s="9"/>
    </row>
    <row r="13" spans="1:28" ht="8.25" customHeight="1" x14ac:dyDescent="0.25">
      <c r="A13" s="99"/>
      <c r="B13" s="100"/>
      <c r="C13" s="98"/>
      <c r="D13" s="69"/>
      <c r="E13" s="69"/>
      <c r="F13" s="76"/>
      <c r="G13" s="76"/>
      <c r="H13" s="76"/>
      <c r="I13" s="69"/>
      <c r="J13" s="69"/>
      <c r="K13" s="69"/>
      <c r="L13" s="69"/>
      <c r="M13" s="69"/>
      <c r="N13" s="82"/>
      <c r="P13" s="71"/>
      <c r="Q13" s="71"/>
      <c r="R13" s="71"/>
      <c r="S13" s="71"/>
      <c r="T13" s="9"/>
      <c r="U13" s="9"/>
      <c r="V13" s="9"/>
      <c r="W13" s="9"/>
      <c r="X13" s="9"/>
      <c r="Y13" s="9"/>
      <c r="Z13" s="9"/>
      <c r="AA13" s="9"/>
      <c r="AB13" s="9"/>
    </row>
    <row r="14" spans="1:28" ht="40.5" customHeight="1" x14ac:dyDescent="0.25">
      <c r="A14" s="99" t="s">
        <v>6</v>
      </c>
      <c r="B14" s="100" t="s">
        <v>7</v>
      </c>
      <c r="C14" s="117">
        <f>K14+M14</f>
        <v>434332.85</v>
      </c>
      <c r="D14" s="69">
        <v>0</v>
      </c>
      <c r="E14" s="69"/>
      <c r="F14" s="75">
        <v>0</v>
      </c>
      <c r="G14" s="75">
        <v>0</v>
      </c>
      <c r="H14" s="75">
        <v>0</v>
      </c>
      <c r="I14" s="69">
        <v>0</v>
      </c>
      <c r="J14" s="69"/>
      <c r="K14" s="69">
        <f>P14+R14</f>
        <v>235039.19</v>
      </c>
      <c r="L14" s="69"/>
      <c r="M14" s="69">
        <v>199293.66</v>
      </c>
      <c r="N14" s="82"/>
      <c r="P14" s="71">
        <v>19586.599999999999</v>
      </c>
      <c r="Q14" s="71"/>
      <c r="R14" s="71">
        <v>215452.59</v>
      </c>
      <c r="S14" s="71"/>
      <c r="T14" s="9"/>
      <c r="U14" s="9"/>
      <c r="V14" s="9"/>
      <c r="W14" s="9"/>
      <c r="X14" s="9"/>
      <c r="Y14" s="9"/>
      <c r="Z14" s="9"/>
      <c r="AA14" s="9"/>
      <c r="AB14" s="9"/>
    </row>
    <row r="15" spans="1:28" ht="7.5" customHeight="1" x14ac:dyDescent="0.25">
      <c r="A15" s="99"/>
      <c r="B15" s="100"/>
      <c r="C15" s="118"/>
      <c r="D15" s="69"/>
      <c r="E15" s="69"/>
      <c r="F15" s="76"/>
      <c r="G15" s="76"/>
      <c r="H15" s="76"/>
      <c r="I15" s="69"/>
      <c r="J15" s="69"/>
      <c r="K15" s="69"/>
      <c r="L15" s="69"/>
      <c r="M15" s="69"/>
      <c r="N15" s="82"/>
      <c r="P15" s="71"/>
      <c r="Q15" s="71"/>
      <c r="R15" s="71"/>
      <c r="S15" s="71"/>
      <c r="T15" s="9"/>
      <c r="U15" s="9"/>
      <c r="V15" s="9"/>
      <c r="W15" s="9"/>
      <c r="X15" s="9"/>
      <c r="Y15" s="9"/>
      <c r="Z15" s="9"/>
      <c r="AA15" s="9"/>
      <c r="AB15" s="9"/>
    </row>
    <row r="16" spans="1:28" ht="52.5" customHeight="1" x14ac:dyDescent="0.25">
      <c r="A16" s="99" t="s">
        <v>8</v>
      </c>
      <c r="B16" s="100" t="s">
        <v>9</v>
      </c>
      <c r="C16" s="117">
        <f>G16</f>
        <v>399316.17</v>
      </c>
      <c r="D16" s="69">
        <v>0</v>
      </c>
      <c r="E16" s="69"/>
      <c r="F16" s="84">
        <v>0</v>
      </c>
      <c r="G16" s="75">
        <v>399316.17</v>
      </c>
      <c r="H16" s="75">
        <v>0</v>
      </c>
      <c r="I16" s="69">
        <v>0</v>
      </c>
      <c r="J16" s="69"/>
      <c r="K16" s="69">
        <v>0</v>
      </c>
      <c r="L16" s="69"/>
      <c r="M16" s="69">
        <v>0</v>
      </c>
      <c r="N16" s="82"/>
      <c r="P16" s="69" t="s">
        <v>25</v>
      </c>
      <c r="Q16" s="69"/>
      <c r="R16" s="69" t="s">
        <v>25</v>
      </c>
      <c r="S16" s="69"/>
      <c r="T16" s="9"/>
      <c r="U16" s="9"/>
      <c r="V16" s="9"/>
      <c r="W16" s="9"/>
      <c r="X16" s="9"/>
      <c r="Y16" s="9"/>
      <c r="Z16" s="9"/>
      <c r="AA16" s="9"/>
      <c r="AB16" s="9"/>
    </row>
    <row r="17" spans="1:28" ht="9" customHeight="1" x14ac:dyDescent="0.25">
      <c r="A17" s="99"/>
      <c r="B17" s="100"/>
      <c r="C17" s="118"/>
      <c r="D17" s="69"/>
      <c r="E17" s="69"/>
      <c r="F17" s="85"/>
      <c r="G17" s="76"/>
      <c r="H17" s="76"/>
      <c r="I17" s="69"/>
      <c r="J17" s="69"/>
      <c r="K17" s="69"/>
      <c r="L17" s="69"/>
      <c r="M17" s="69"/>
      <c r="N17" s="82"/>
      <c r="P17" s="69"/>
      <c r="Q17" s="69"/>
      <c r="R17" s="69"/>
      <c r="S17" s="69"/>
      <c r="T17" s="9"/>
      <c r="U17" s="9"/>
      <c r="V17" s="9"/>
      <c r="W17" s="9"/>
      <c r="X17" s="9"/>
      <c r="Y17" s="9"/>
      <c r="Z17" s="9"/>
      <c r="AA17" s="9"/>
      <c r="AB17" s="9"/>
    </row>
    <row r="18" spans="1:28" ht="9" customHeight="1" x14ac:dyDescent="0.25">
      <c r="A18" s="99" t="s">
        <v>10</v>
      </c>
      <c r="B18" s="100" t="s">
        <v>11</v>
      </c>
      <c r="C18" s="97">
        <f>K18+M18</f>
        <v>320145.51</v>
      </c>
      <c r="D18" s="69">
        <v>0</v>
      </c>
      <c r="E18" s="69"/>
      <c r="F18" s="75">
        <v>0</v>
      </c>
      <c r="G18" s="75">
        <v>0</v>
      </c>
      <c r="H18" s="75">
        <v>0</v>
      </c>
      <c r="I18" s="69">
        <v>0</v>
      </c>
      <c r="J18" s="69"/>
      <c r="K18" s="69">
        <v>124570.24000000001</v>
      </c>
      <c r="L18" s="69"/>
      <c r="M18" s="69">
        <v>195575.27</v>
      </c>
      <c r="N18" s="82"/>
      <c r="P18" s="69" t="s">
        <v>25</v>
      </c>
      <c r="Q18" s="69"/>
      <c r="R18" s="71">
        <v>124570.24000000001</v>
      </c>
      <c r="S18" s="71"/>
      <c r="T18" s="9"/>
      <c r="U18" s="9"/>
      <c r="V18" s="9"/>
      <c r="W18" s="9"/>
      <c r="X18" s="9"/>
      <c r="Y18" s="9"/>
      <c r="Z18" s="9"/>
      <c r="AA18" s="9"/>
      <c r="AB18" s="9"/>
    </row>
    <row r="19" spans="1:28" ht="9" customHeight="1" x14ac:dyDescent="0.25">
      <c r="A19" s="107"/>
      <c r="B19" s="105"/>
      <c r="C19" s="106"/>
      <c r="D19" s="75"/>
      <c r="E19" s="75"/>
      <c r="F19" s="88"/>
      <c r="G19" s="88"/>
      <c r="H19" s="88"/>
      <c r="I19" s="75"/>
      <c r="J19" s="75"/>
      <c r="K19" s="75"/>
      <c r="L19" s="75"/>
      <c r="M19" s="75"/>
      <c r="N19" s="91"/>
      <c r="P19" s="75"/>
      <c r="Q19" s="75"/>
      <c r="R19" s="83"/>
      <c r="S19" s="83"/>
      <c r="T19" s="9"/>
      <c r="U19" s="9"/>
      <c r="V19" s="9"/>
      <c r="W19" s="9"/>
      <c r="X19" s="9"/>
      <c r="Y19" s="9"/>
      <c r="Z19" s="9"/>
      <c r="AA19" s="9"/>
      <c r="AB19" s="9"/>
    </row>
    <row r="20" spans="1:28" ht="9" customHeight="1" x14ac:dyDescent="0.25">
      <c r="A20" s="99" t="s">
        <v>43</v>
      </c>
      <c r="B20" s="100" t="s">
        <v>45</v>
      </c>
      <c r="C20" s="97">
        <f>G20+K20+M20</f>
        <v>60000</v>
      </c>
      <c r="D20" s="69">
        <v>0</v>
      </c>
      <c r="E20" s="69"/>
      <c r="F20" s="75">
        <v>0</v>
      </c>
      <c r="G20" s="75">
        <v>24000</v>
      </c>
      <c r="H20" s="75">
        <v>0</v>
      </c>
      <c r="I20" s="69">
        <v>0</v>
      </c>
      <c r="J20" s="69"/>
      <c r="K20" s="69">
        <v>20000</v>
      </c>
      <c r="L20" s="69"/>
      <c r="M20" s="69">
        <v>16000</v>
      </c>
      <c r="N20" s="82"/>
      <c r="P20" s="69" t="s">
        <v>47</v>
      </c>
      <c r="Q20" s="69"/>
      <c r="R20" s="71">
        <v>20000</v>
      </c>
      <c r="S20" s="71"/>
      <c r="T20" s="9"/>
      <c r="U20" s="9"/>
      <c r="V20" s="9"/>
      <c r="W20" s="9"/>
      <c r="X20" s="9"/>
      <c r="Y20" s="9"/>
      <c r="Z20" s="9"/>
      <c r="AA20" s="9"/>
      <c r="AB20" s="9"/>
    </row>
    <row r="21" spans="1:28" ht="9" customHeight="1" x14ac:dyDescent="0.25">
      <c r="A21" s="107"/>
      <c r="B21" s="105"/>
      <c r="C21" s="106"/>
      <c r="D21" s="75"/>
      <c r="E21" s="75"/>
      <c r="F21" s="88"/>
      <c r="G21" s="76"/>
      <c r="H21" s="88"/>
      <c r="I21" s="75"/>
      <c r="J21" s="75"/>
      <c r="K21" s="75"/>
      <c r="L21" s="75"/>
      <c r="M21" s="75"/>
      <c r="N21" s="91"/>
      <c r="P21" s="75"/>
      <c r="Q21" s="75"/>
      <c r="R21" s="83"/>
      <c r="S21" s="83"/>
      <c r="T21" s="9"/>
      <c r="U21" s="9"/>
      <c r="V21" s="9"/>
      <c r="W21" s="9"/>
      <c r="X21" s="9"/>
      <c r="Y21" s="9"/>
      <c r="Z21" s="9"/>
      <c r="AA21" s="9"/>
      <c r="AB21" s="9"/>
    </row>
    <row r="22" spans="1:28" ht="20.25" customHeight="1" x14ac:dyDescent="0.25">
      <c r="A22" s="99" t="s">
        <v>44</v>
      </c>
      <c r="B22" s="100" t="s">
        <v>46</v>
      </c>
      <c r="C22" s="97">
        <f>G22+M22</f>
        <v>12999.999</v>
      </c>
      <c r="D22" s="69">
        <v>0</v>
      </c>
      <c r="E22" s="69"/>
      <c r="F22" s="75">
        <v>0</v>
      </c>
      <c r="G22" s="75">
        <v>4333.3329999999996</v>
      </c>
      <c r="H22" s="75">
        <v>0</v>
      </c>
      <c r="I22" s="69">
        <v>0</v>
      </c>
      <c r="J22" s="69"/>
      <c r="K22" s="69">
        <v>0</v>
      </c>
      <c r="L22" s="69"/>
      <c r="M22" s="69">
        <v>8666.6659999999993</v>
      </c>
      <c r="N22" s="8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0.5" customHeight="1" thickBot="1" x14ac:dyDescent="0.3">
      <c r="A23" s="107"/>
      <c r="B23" s="105"/>
      <c r="C23" s="106"/>
      <c r="D23" s="75"/>
      <c r="E23" s="75"/>
      <c r="F23" s="88"/>
      <c r="G23" s="157"/>
      <c r="H23" s="88"/>
      <c r="I23" s="75"/>
      <c r="J23" s="75"/>
      <c r="K23" s="75"/>
      <c r="L23" s="75"/>
      <c r="M23" s="75"/>
      <c r="N23" s="9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5.5" customHeight="1" x14ac:dyDescent="0.25">
      <c r="A24" s="101" t="s">
        <v>12</v>
      </c>
      <c r="B24" s="102"/>
      <c r="C24" s="18">
        <f>SUM(C9:C23)</f>
        <v>1847118.1189999999</v>
      </c>
      <c r="D24" s="89">
        <f>SUM(D9:E23)</f>
        <v>0</v>
      </c>
      <c r="E24" s="90"/>
      <c r="F24" s="16">
        <f>SUM(F9:F23)</f>
        <v>0</v>
      </c>
      <c r="G24" s="16">
        <f>SUM(G9:G23)</f>
        <v>716691.45299999998</v>
      </c>
      <c r="H24" s="16">
        <f>SUM(H9:H23)</f>
        <v>0</v>
      </c>
      <c r="I24" s="68">
        <f>I12+I14+SUM(I9:J23)</f>
        <v>0</v>
      </c>
      <c r="J24" s="68"/>
      <c r="K24" s="68">
        <f>SUM(K9:L23)</f>
        <v>550619.43000000005</v>
      </c>
      <c r="L24" s="68"/>
      <c r="M24" s="68">
        <f>SUM(M9:N23)</f>
        <v>579807.23600000003</v>
      </c>
      <c r="N24" s="92"/>
      <c r="O24" s="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 customHeight="1" x14ac:dyDescent="0.25">
      <c r="A25" s="103" t="s">
        <v>13</v>
      </c>
      <c r="B25" s="104"/>
      <c r="C25" s="19">
        <f>C24*0.23</f>
        <v>424837.16736999998</v>
      </c>
      <c r="D25" s="69">
        <f>D26-D24</f>
        <v>0</v>
      </c>
      <c r="E25" s="69"/>
      <c r="F25" s="11">
        <f t="shared" ref="F25:I25" si="0">F26-F24</f>
        <v>0</v>
      </c>
      <c r="G25" s="11">
        <f t="shared" si="0"/>
        <v>164839.03419000003</v>
      </c>
      <c r="H25" s="11">
        <f t="shared" si="0"/>
        <v>0</v>
      </c>
      <c r="I25" s="66">
        <f t="shared" si="0"/>
        <v>0</v>
      </c>
      <c r="J25" s="67"/>
      <c r="K25" s="66">
        <f t="shared" ref="K25" si="1">K26-K24</f>
        <v>126642.46889999998</v>
      </c>
      <c r="L25" s="67"/>
      <c r="M25" s="66">
        <f t="shared" ref="M25" si="2">M26-M24</f>
        <v>133355.66428000003</v>
      </c>
      <c r="N25" s="93"/>
      <c r="O25" s="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25.5" customHeight="1" thickBot="1" x14ac:dyDescent="0.3">
      <c r="A26" s="95" t="s">
        <v>14</v>
      </c>
      <c r="B26" s="96"/>
      <c r="C26" s="6">
        <f>C24+C25</f>
        <v>2271955.2863699999</v>
      </c>
      <c r="D26" s="65">
        <f>D24*1.23</f>
        <v>0</v>
      </c>
      <c r="E26" s="65"/>
      <c r="F26" s="17">
        <f t="shared" ref="F26:I26" si="3">F24*1.23</f>
        <v>0</v>
      </c>
      <c r="G26" s="17">
        <f t="shared" si="3"/>
        <v>881530.48719000001</v>
      </c>
      <c r="H26" s="17">
        <f t="shared" si="3"/>
        <v>0</v>
      </c>
      <c r="I26" s="63">
        <f t="shared" si="3"/>
        <v>0</v>
      </c>
      <c r="J26" s="64"/>
      <c r="K26" s="65">
        <f t="shared" ref="K26" si="4">K24*1.23</f>
        <v>677261.89890000003</v>
      </c>
      <c r="L26" s="65"/>
      <c r="M26" s="65">
        <f t="shared" ref="M26" si="5">M24*1.23</f>
        <v>713162.90028000006</v>
      </c>
      <c r="N26" s="94"/>
      <c r="O26" s="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8" spans="1:28" x14ac:dyDescent="0.25">
      <c r="C28" s="1"/>
    </row>
    <row r="29" spans="1:28" x14ac:dyDescent="0.25">
      <c r="C29" s="1"/>
    </row>
    <row r="30" spans="1:28" x14ac:dyDescent="0.25">
      <c r="C30" s="1"/>
    </row>
  </sheetData>
  <mergeCells count="112">
    <mergeCell ref="K7:L8"/>
    <mergeCell ref="M7:N8"/>
    <mergeCell ref="D9:E9"/>
    <mergeCell ref="I9:J9"/>
    <mergeCell ref="K9:L9"/>
    <mergeCell ref="M9:N9"/>
    <mergeCell ref="A4:N4"/>
    <mergeCell ref="A5:N5"/>
    <mergeCell ref="A6:A8"/>
    <mergeCell ref="C6:C8"/>
    <mergeCell ref="D6:H6"/>
    <mergeCell ref="I6:N6"/>
    <mergeCell ref="B7:B8"/>
    <mergeCell ref="D7:E8"/>
    <mergeCell ref="F7:H7"/>
    <mergeCell ref="I7:J8"/>
    <mergeCell ref="P9:Q9"/>
    <mergeCell ref="R9:S9"/>
    <mergeCell ref="A10:A11"/>
    <mergeCell ref="B10:B11"/>
    <mergeCell ref="C10:C11"/>
    <mergeCell ref="D10:E10"/>
    <mergeCell ref="I10:J10"/>
    <mergeCell ref="K10:L10"/>
    <mergeCell ref="M10:N10"/>
    <mergeCell ref="P10:Q10"/>
    <mergeCell ref="R10:S10"/>
    <mergeCell ref="M12:N13"/>
    <mergeCell ref="P12:Q13"/>
    <mergeCell ref="R12:S13"/>
    <mergeCell ref="A14:A15"/>
    <mergeCell ref="B14:B15"/>
    <mergeCell ref="C14:C15"/>
    <mergeCell ref="D14:E15"/>
    <mergeCell ref="F14:F15"/>
    <mergeCell ref="G14:G15"/>
    <mergeCell ref="H14:H15"/>
    <mergeCell ref="I14:J15"/>
    <mergeCell ref="K14:L15"/>
    <mergeCell ref="M14:N15"/>
    <mergeCell ref="P14:Q15"/>
    <mergeCell ref="R14:S15"/>
    <mergeCell ref="A12:A13"/>
    <mergeCell ref="B12:B13"/>
    <mergeCell ref="C12:C13"/>
    <mergeCell ref="D12:E13"/>
    <mergeCell ref="F12:F13"/>
    <mergeCell ref="G12:G13"/>
    <mergeCell ref="H12:H13"/>
    <mergeCell ref="I12:J13"/>
    <mergeCell ref="K12:L13"/>
    <mergeCell ref="A16:A17"/>
    <mergeCell ref="B16:B17"/>
    <mergeCell ref="C16:C17"/>
    <mergeCell ref="D16:E17"/>
    <mergeCell ref="F16:F17"/>
    <mergeCell ref="R16:S17"/>
    <mergeCell ref="A18:A19"/>
    <mergeCell ref="B18:B19"/>
    <mergeCell ref="C18:C19"/>
    <mergeCell ref="D18:E19"/>
    <mergeCell ref="F18:F19"/>
    <mergeCell ref="G18:G19"/>
    <mergeCell ref="H18:H19"/>
    <mergeCell ref="I18:J19"/>
    <mergeCell ref="K18:L19"/>
    <mergeCell ref="G16:G17"/>
    <mergeCell ref="H16:H17"/>
    <mergeCell ref="I16:J17"/>
    <mergeCell ref="K16:L17"/>
    <mergeCell ref="M16:N17"/>
    <mergeCell ref="P16:Q17"/>
    <mergeCell ref="M18:N19"/>
    <mergeCell ref="P18:Q19"/>
    <mergeCell ref="R18:S19"/>
    <mergeCell ref="M20:N21"/>
    <mergeCell ref="P20:Q21"/>
    <mergeCell ref="R20:S21"/>
    <mergeCell ref="A22:A23"/>
    <mergeCell ref="B22:B23"/>
    <mergeCell ref="C22:C23"/>
    <mergeCell ref="D22:E23"/>
    <mergeCell ref="F22:F23"/>
    <mergeCell ref="G22:G23"/>
    <mergeCell ref="H22:H23"/>
    <mergeCell ref="I22:J23"/>
    <mergeCell ref="K22:L23"/>
    <mergeCell ref="M22:N23"/>
    <mergeCell ref="A20:A21"/>
    <mergeCell ref="B20:B21"/>
    <mergeCell ref="C20:C21"/>
    <mergeCell ref="D20:E21"/>
    <mergeCell ref="F20:F21"/>
    <mergeCell ref="G20:G21"/>
    <mergeCell ref="H20:H21"/>
    <mergeCell ref="I20:J21"/>
    <mergeCell ref="K20:L21"/>
    <mergeCell ref="A26:B26"/>
    <mergeCell ref="D26:E26"/>
    <mergeCell ref="I26:J26"/>
    <mergeCell ref="K26:L26"/>
    <mergeCell ref="M26:N26"/>
    <mergeCell ref="A24:B24"/>
    <mergeCell ref="D24:E24"/>
    <mergeCell ref="I24:J24"/>
    <mergeCell ref="K24:L24"/>
    <mergeCell ref="M24:N24"/>
    <mergeCell ref="A25:B25"/>
    <mergeCell ref="D25:E25"/>
    <mergeCell ref="I25:J25"/>
    <mergeCell ref="K25:L25"/>
    <mergeCell ref="M25:N2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7"/>
  <sheetViews>
    <sheetView view="pageBreakPreview" zoomScale="70" zoomScaleNormal="100" zoomScaleSheetLayoutView="70" workbookViewId="0">
      <selection activeCell="S19" sqref="S19"/>
    </sheetView>
  </sheetViews>
  <sheetFormatPr defaultRowHeight="15" x14ac:dyDescent="0.25"/>
  <cols>
    <col min="1" max="1" width="5.42578125" customWidth="1"/>
    <col min="2" max="2" width="20.5703125" customWidth="1"/>
    <col min="3" max="3" width="10.85546875" customWidth="1"/>
    <col min="4" max="4" width="6.42578125" customWidth="1"/>
    <col min="5" max="5" width="2.7109375" customWidth="1"/>
    <col min="6" max="6" width="9.42578125" customWidth="1"/>
    <col min="7" max="7" width="3.42578125" hidden="1" customWidth="1"/>
    <col min="8" max="8" width="5.42578125" customWidth="1"/>
    <col min="9" max="9" width="3" customWidth="1"/>
    <col min="10" max="10" width="4.85546875" customWidth="1"/>
    <col min="11" max="11" width="5" customWidth="1"/>
    <col min="12" max="12" width="7" customWidth="1"/>
    <col min="13" max="13" width="2.42578125" customWidth="1"/>
    <col min="14" max="14" width="10.5703125" bestFit="1" customWidth="1"/>
    <col min="17" max="17" width="11.140625" customWidth="1"/>
    <col min="18" max="19" width="4.28515625" customWidth="1"/>
    <col min="20" max="20" width="5.42578125" customWidth="1"/>
    <col min="21" max="21" width="4.42578125" customWidth="1"/>
    <col min="22" max="22" width="5.42578125" customWidth="1"/>
    <col min="23" max="23" width="5" customWidth="1"/>
    <col min="24" max="24" width="5.140625" customWidth="1"/>
    <col min="25" max="25" width="4.42578125" customWidth="1"/>
    <col min="26" max="26" width="4.28515625" customWidth="1"/>
    <col min="27" max="27" width="6.140625" customWidth="1"/>
  </cols>
  <sheetData>
    <row r="2" spans="1:13" x14ac:dyDescent="0.25">
      <c r="C2" s="1"/>
    </row>
    <row r="3" spans="1:13" x14ac:dyDescent="0.25">
      <c r="C3" s="1"/>
    </row>
    <row r="4" spans="1:13" ht="15.75" thickBot="1" x14ac:dyDescent="0.3"/>
    <row r="5" spans="1:13" ht="15.75" thickBot="1" x14ac:dyDescent="0.3">
      <c r="A5" s="108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43.5" customHeight="1" thickBot="1" x14ac:dyDescent="0.3">
      <c r="A6" s="119" t="s">
        <v>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ht="45.75" thickBot="1" x14ac:dyDescent="0.3">
      <c r="A7" s="111" t="s">
        <v>20</v>
      </c>
      <c r="B7" s="2" t="s">
        <v>23</v>
      </c>
      <c r="C7" s="114" t="s">
        <v>24</v>
      </c>
      <c r="D7" s="122" t="s">
        <v>15</v>
      </c>
      <c r="E7" s="123"/>
      <c r="F7" s="123"/>
      <c r="G7" s="125"/>
      <c r="H7" s="122" t="s">
        <v>16</v>
      </c>
      <c r="I7" s="123"/>
      <c r="J7" s="123"/>
      <c r="K7" s="123"/>
      <c r="L7" s="123"/>
      <c r="M7" s="125"/>
    </row>
    <row r="8" spans="1:13" x14ac:dyDescent="0.25">
      <c r="A8" s="112"/>
      <c r="B8" s="86" t="s">
        <v>21</v>
      </c>
      <c r="C8" s="115"/>
      <c r="D8" s="77" t="s">
        <v>18</v>
      </c>
      <c r="E8" s="78"/>
      <c r="F8" s="77" t="s">
        <v>19</v>
      </c>
      <c r="G8" s="78"/>
      <c r="H8" s="77" t="s">
        <v>40</v>
      </c>
      <c r="I8" s="78"/>
      <c r="J8" s="77" t="s">
        <v>41</v>
      </c>
      <c r="K8" s="78"/>
      <c r="L8" s="77" t="s">
        <v>42</v>
      </c>
      <c r="M8" s="78"/>
    </row>
    <row r="9" spans="1:13" ht="15.75" thickBot="1" x14ac:dyDescent="0.3">
      <c r="A9" s="113"/>
      <c r="B9" s="87"/>
      <c r="C9" s="116"/>
      <c r="D9" s="79"/>
      <c r="E9" s="80"/>
      <c r="F9" s="79"/>
      <c r="G9" s="80"/>
      <c r="H9" s="79"/>
      <c r="I9" s="80"/>
      <c r="J9" s="79"/>
      <c r="K9" s="80"/>
      <c r="L9" s="79"/>
      <c r="M9" s="80"/>
    </row>
    <row r="10" spans="1:13" ht="46.15" customHeight="1" x14ac:dyDescent="0.25">
      <c r="A10" s="5" t="s">
        <v>0</v>
      </c>
      <c r="B10" s="3" t="s">
        <v>1</v>
      </c>
      <c r="C10" s="4">
        <v>8812.7099999999991</v>
      </c>
      <c r="D10" s="76" t="s">
        <v>26</v>
      </c>
      <c r="E10" s="76"/>
      <c r="F10" s="76" t="s">
        <v>27</v>
      </c>
      <c r="G10" s="76"/>
      <c r="H10" s="76" t="s">
        <v>25</v>
      </c>
      <c r="I10" s="76"/>
      <c r="J10" s="76" t="s">
        <v>25</v>
      </c>
      <c r="K10" s="76"/>
      <c r="L10" s="76" t="s">
        <v>25</v>
      </c>
      <c r="M10" s="81"/>
    </row>
    <row r="11" spans="1:13" x14ac:dyDescent="0.25">
      <c r="A11" s="99" t="s">
        <v>2</v>
      </c>
      <c r="B11" s="100" t="s">
        <v>3</v>
      </c>
      <c r="C11" s="143">
        <v>280229.24</v>
      </c>
      <c r="D11" s="148" t="s">
        <v>29</v>
      </c>
      <c r="E11" s="149"/>
      <c r="F11" s="148" t="s">
        <v>30</v>
      </c>
      <c r="G11" s="149"/>
      <c r="H11" s="148" t="s">
        <v>25</v>
      </c>
      <c r="I11" s="149"/>
      <c r="J11" s="148" t="s">
        <v>25</v>
      </c>
      <c r="K11" s="149"/>
      <c r="L11" s="148" t="s">
        <v>25</v>
      </c>
      <c r="M11" s="152"/>
    </row>
    <row r="12" spans="1:13" ht="29.45" customHeight="1" x14ac:dyDescent="0.25">
      <c r="A12" s="99"/>
      <c r="B12" s="100"/>
      <c r="C12" s="154"/>
      <c r="D12" s="150"/>
      <c r="E12" s="151"/>
      <c r="F12" s="150"/>
      <c r="G12" s="151"/>
      <c r="H12" s="150"/>
      <c r="I12" s="151"/>
      <c r="J12" s="150"/>
      <c r="K12" s="151"/>
      <c r="L12" s="150"/>
      <c r="M12" s="153"/>
    </row>
    <row r="13" spans="1:13" x14ac:dyDescent="0.25">
      <c r="A13" s="99" t="s">
        <v>4</v>
      </c>
      <c r="B13" s="100" t="s">
        <v>5</v>
      </c>
      <c r="C13" s="143">
        <v>331281.64</v>
      </c>
      <c r="D13" s="69" t="s">
        <v>25</v>
      </c>
      <c r="E13" s="69"/>
      <c r="F13" s="69" t="s">
        <v>25</v>
      </c>
      <c r="G13" s="69"/>
      <c r="H13" s="69" t="s">
        <v>31</v>
      </c>
      <c r="I13" s="69"/>
      <c r="J13" s="69" t="s">
        <v>32</v>
      </c>
      <c r="K13" s="69"/>
      <c r="L13" s="69" t="s">
        <v>28</v>
      </c>
      <c r="M13" s="82"/>
    </row>
    <row r="14" spans="1:13" ht="30" customHeight="1" x14ac:dyDescent="0.25">
      <c r="A14" s="99"/>
      <c r="B14" s="100"/>
      <c r="C14" s="154"/>
      <c r="D14" s="69"/>
      <c r="E14" s="69"/>
      <c r="F14" s="69"/>
      <c r="G14" s="69"/>
      <c r="H14" s="69"/>
      <c r="I14" s="69"/>
      <c r="J14" s="69"/>
      <c r="K14" s="69"/>
      <c r="L14" s="69"/>
      <c r="M14" s="82"/>
    </row>
    <row r="15" spans="1:13" x14ac:dyDescent="0.25">
      <c r="A15" s="99" t="s">
        <v>6</v>
      </c>
      <c r="B15" s="100" t="s">
        <v>7</v>
      </c>
      <c r="C15" s="145">
        <v>434332.85</v>
      </c>
      <c r="D15" s="69" t="s">
        <v>25</v>
      </c>
      <c r="E15" s="69"/>
      <c r="F15" s="69" t="s">
        <v>25</v>
      </c>
      <c r="G15" s="69"/>
      <c r="H15" s="69" t="s">
        <v>33</v>
      </c>
      <c r="I15" s="69"/>
      <c r="J15" s="69" t="s">
        <v>34</v>
      </c>
      <c r="K15" s="69"/>
      <c r="L15" s="69" t="s">
        <v>35</v>
      </c>
      <c r="M15" s="82"/>
    </row>
    <row r="16" spans="1:13" ht="29.45" customHeight="1" x14ac:dyDescent="0.25">
      <c r="A16" s="99"/>
      <c r="B16" s="100"/>
      <c r="C16" s="146"/>
      <c r="D16" s="69"/>
      <c r="E16" s="69"/>
      <c r="F16" s="69"/>
      <c r="G16" s="69"/>
      <c r="H16" s="69"/>
      <c r="I16" s="69"/>
      <c r="J16" s="69"/>
      <c r="K16" s="69"/>
      <c r="L16" s="69"/>
      <c r="M16" s="82"/>
    </row>
    <row r="17" spans="1:13" x14ac:dyDescent="0.25">
      <c r="A17" s="99" t="s">
        <v>8</v>
      </c>
      <c r="B17" s="100" t="s">
        <v>9</v>
      </c>
      <c r="C17" s="145">
        <v>399316.17</v>
      </c>
      <c r="D17" s="69" t="s">
        <v>25</v>
      </c>
      <c r="E17" s="69"/>
      <c r="F17" s="147" t="s">
        <v>36</v>
      </c>
      <c r="G17" s="147"/>
      <c r="H17" s="69" t="s">
        <v>25</v>
      </c>
      <c r="I17" s="69"/>
      <c r="J17" s="69" t="s">
        <v>25</v>
      </c>
      <c r="K17" s="69"/>
      <c r="L17" s="69" t="s">
        <v>25</v>
      </c>
      <c r="M17" s="82"/>
    </row>
    <row r="18" spans="1:13" ht="34.15" customHeight="1" x14ac:dyDescent="0.25">
      <c r="A18" s="99"/>
      <c r="B18" s="100"/>
      <c r="C18" s="146"/>
      <c r="D18" s="69"/>
      <c r="E18" s="69"/>
      <c r="F18" s="147"/>
      <c r="G18" s="147"/>
      <c r="H18" s="69"/>
      <c r="I18" s="69"/>
      <c r="J18" s="69"/>
      <c r="K18" s="69"/>
      <c r="L18" s="69"/>
      <c r="M18" s="82"/>
    </row>
    <row r="19" spans="1:13" ht="34.15" customHeight="1" x14ac:dyDescent="0.25">
      <c r="A19" s="99" t="s">
        <v>10</v>
      </c>
      <c r="B19" s="100" t="s">
        <v>11</v>
      </c>
      <c r="C19" s="143">
        <v>320145.51</v>
      </c>
      <c r="D19" s="69" t="s">
        <v>25</v>
      </c>
      <c r="E19" s="69"/>
      <c r="F19" s="69" t="s">
        <v>25</v>
      </c>
      <c r="G19" s="69"/>
      <c r="H19" s="69" t="s">
        <v>25</v>
      </c>
      <c r="I19" s="69"/>
      <c r="J19" s="69" t="s">
        <v>37</v>
      </c>
      <c r="K19" s="69"/>
      <c r="L19" s="69" t="s">
        <v>38</v>
      </c>
      <c r="M19" s="82"/>
    </row>
    <row r="20" spans="1:13" ht="34.15" customHeight="1" x14ac:dyDescent="0.25">
      <c r="A20" s="107"/>
      <c r="B20" s="105"/>
      <c r="C20" s="144"/>
      <c r="D20" s="75"/>
      <c r="E20" s="75"/>
      <c r="F20" s="75"/>
      <c r="G20" s="75"/>
      <c r="H20" s="75"/>
      <c r="I20" s="75"/>
      <c r="J20" s="75"/>
      <c r="K20" s="75"/>
      <c r="L20" s="75"/>
      <c r="M20" s="91"/>
    </row>
    <row r="21" spans="1:13" ht="34.15" customHeight="1" x14ac:dyDescent="0.25">
      <c r="A21" s="99" t="s">
        <v>43</v>
      </c>
      <c r="B21" s="100" t="s">
        <v>45</v>
      </c>
      <c r="C21" s="158">
        <v>60000</v>
      </c>
      <c r="D21" s="69" t="s">
        <v>25</v>
      </c>
      <c r="E21" s="69"/>
      <c r="F21" s="69" t="s">
        <v>48</v>
      </c>
      <c r="G21" s="69"/>
      <c r="H21" s="69" t="s">
        <v>25</v>
      </c>
      <c r="I21" s="69"/>
      <c r="J21" s="69" t="s">
        <v>48</v>
      </c>
      <c r="K21" s="69"/>
      <c r="L21" s="69" t="s">
        <v>48</v>
      </c>
      <c r="M21" s="69"/>
    </row>
    <row r="22" spans="1:13" ht="4.5" customHeight="1" x14ac:dyDescent="0.25">
      <c r="A22" s="107"/>
      <c r="B22" s="105"/>
      <c r="C22" s="83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5" customHeight="1" x14ac:dyDescent="0.25">
      <c r="A23" s="99" t="s">
        <v>44</v>
      </c>
      <c r="B23" s="100" t="s">
        <v>46</v>
      </c>
      <c r="C23" s="158">
        <v>13000</v>
      </c>
      <c r="D23" s="69" t="s">
        <v>25</v>
      </c>
      <c r="E23" s="69"/>
      <c r="F23" s="69" t="s">
        <v>48</v>
      </c>
      <c r="G23" s="69"/>
      <c r="H23" s="69" t="s">
        <v>25</v>
      </c>
      <c r="I23" s="69"/>
      <c r="J23" s="69" t="s">
        <v>25</v>
      </c>
      <c r="K23" s="69"/>
      <c r="L23" s="69" t="s">
        <v>48</v>
      </c>
      <c r="M23" s="69"/>
    </row>
    <row r="24" spans="1:13" ht="18.75" customHeight="1" thickBot="1" x14ac:dyDescent="0.3">
      <c r="A24" s="107"/>
      <c r="B24" s="105"/>
      <c r="C24" s="83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29.25" customHeight="1" x14ac:dyDescent="0.25">
      <c r="A25" s="101" t="s">
        <v>12</v>
      </c>
      <c r="B25" s="102"/>
      <c r="C25" s="8">
        <f>C10+C11+C13+C15+C17+C19+C21+C23</f>
        <v>1847118.1199999999</v>
      </c>
      <c r="D25" s="134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1:13" x14ac:dyDescent="0.25">
      <c r="A26" s="103" t="s">
        <v>13</v>
      </c>
      <c r="B26" s="104"/>
      <c r="C26" s="7">
        <f>C27-C25</f>
        <v>424837.16760000004</v>
      </c>
      <c r="D26" s="137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1:13" ht="30" customHeight="1" thickBot="1" x14ac:dyDescent="0.3">
      <c r="A27" s="95" t="s">
        <v>14</v>
      </c>
      <c r="B27" s="96"/>
      <c r="C27" s="24">
        <f>C25*1.23</f>
        <v>2271955.2875999999</v>
      </c>
      <c r="D27" s="140"/>
      <c r="E27" s="141"/>
      <c r="F27" s="141"/>
      <c r="G27" s="141"/>
      <c r="H27" s="141"/>
      <c r="I27" s="141"/>
      <c r="J27" s="141"/>
      <c r="K27" s="141"/>
      <c r="L27" s="141"/>
      <c r="M27" s="142"/>
    </row>
  </sheetData>
  <mergeCells count="77">
    <mergeCell ref="A5:M5"/>
    <mergeCell ref="A6:M6"/>
    <mergeCell ref="A7:A9"/>
    <mergeCell ref="C7:C9"/>
    <mergeCell ref="D7:G7"/>
    <mergeCell ref="H7:M7"/>
    <mergeCell ref="B8:B9"/>
    <mergeCell ref="D8:E9"/>
    <mergeCell ref="F8:G9"/>
    <mergeCell ref="H8:I9"/>
    <mergeCell ref="J8:K9"/>
    <mergeCell ref="L8:M9"/>
    <mergeCell ref="D10:E10"/>
    <mergeCell ref="F10:G10"/>
    <mergeCell ref="H10:I10"/>
    <mergeCell ref="J10:K10"/>
    <mergeCell ref="L10:M10"/>
    <mergeCell ref="J11:K12"/>
    <mergeCell ref="L11:M12"/>
    <mergeCell ref="A13:A14"/>
    <mergeCell ref="B13:B14"/>
    <mergeCell ref="C13:C14"/>
    <mergeCell ref="D13:E14"/>
    <mergeCell ref="F13:G14"/>
    <mergeCell ref="H13:I14"/>
    <mergeCell ref="J13:K14"/>
    <mergeCell ref="L13:M14"/>
    <mergeCell ref="A11:A12"/>
    <mergeCell ref="B11:B12"/>
    <mergeCell ref="C11:C12"/>
    <mergeCell ref="D11:E12"/>
    <mergeCell ref="F11:G12"/>
    <mergeCell ref="H11:I12"/>
    <mergeCell ref="J15:K16"/>
    <mergeCell ref="L15:M16"/>
    <mergeCell ref="A17:A18"/>
    <mergeCell ref="B17:B18"/>
    <mergeCell ref="C17:C18"/>
    <mergeCell ref="D17:E18"/>
    <mergeCell ref="F17:G18"/>
    <mergeCell ref="H17:I18"/>
    <mergeCell ref="J17:K18"/>
    <mergeCell ref="L17:M18"/>
    <mergeCell ref="A15:A16"/>
    <mergeCell ref="B15:B16"/>
    <mergeCell ref="C15:C16"/>
    <mergeCell ref="D15:E16"/>
    <mergeCell ref="F15:G16"/>
    <mergeCell ref="H15:I16"/>
    <mergeCell ref="J19:K20"/>
    <mergeCell ref="L19:M20"/>
    <mergeCell ref="A21:A22"/>
    <mergeCell ref="B21:B22"/>
    <mergeCell ref="C21:C22"/>
    <mergeCell ref="D21:E22"/>
    <mergeCell ref="F21:G22"/>
    <mergeCell ref="H21:I22"/>
    <mergeCell ref="J21:K22"/>
    <mergeCell ref="L21:M22"/>
    <mergeCell ref="A19:A20"/>
    <mergeCell ref="B19:B20"/>
    <mergeCell ref="C19:C20"/>
    <mergeCell ref="D19:E20"/>
    <mergeCell ref="F19:G20"/>
    <mergeCell ref="H19:I20"/>
    <mergeCell ref="J23:K24"/>
    <mergeCell ref="L23:M24"/>
    <mergeCell ref="A25:B25"/>
    <mergeCell ref="D25:M27"/>
    <mergeCell ref="A26:B26"/>
    <mergeCell ref="A27:B27"/>
    <mergeCell ref="A23:A24"/>
    <mergeCell ref="B23:B24"/>
    <mergeCell ref="C23:C24"/>
    <mergeCell ref="D23:E24"/>
    <mergeCell ref="F23:G24"/>
    <mergeCell ref="H23:I24"/>
  </mergeCells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AEA4-0DA7-4E80-AC50-E7B78F15DD66}">
  <dimension ref="B2:F12"/>
  <sheetViews>
    <sheetView view="pageBreakPreview" zoomScale="145" zoomScaleNormal="85" zoomScaleSheetLayoutView="145" workbookViewId="0">
      <selection activeCell="B7" sqref="B7:F7"/>
    </sheetView>
  </sheetViews>
  <sheetFormatPr defaultRowHeight="15" x14ac:dyDescent="0.25"/>
  <cols>
    <col min="2" max="2" width="4.140625" bestFit="1" customWidth="1"/>
    <col min="3" max="3" width="10.42578125" customWidth="1"/>
    <col min="4" max="4" width="12.85546875" customWidth="1"/>
    <col min="5" max="5" width="24.42578125" customWidth="1"/>
    <col min="6" max="6" width="21.140625" customWidth="1"/>
  </cols>
  <sheetData>
    <row r="2" spans="2:6" ht="15.75" thickBot="1" x14ac:dyDescent="0.3"/>
    <row r="3" spans="2:6" ht="15.75" thickBot="1" x14ac:dyDescent="0.3">
      <c r="B3" s="168" t="s">
        <v>104</v>
      </c>
      <c r="C3" s="169"/>
      <c r="D3" s="169"/>
      <c r="E3" s="169"/>
      <c r="F3" s="170"/>
    </row>
    <row r="4" spans="2:6" ht="15.75" thickBot="1" x14ac:dyDescent="0.3">
      <c r="B4" s="171" t="s">
        <v>52</v>
      </c>
      <c r="C4" s="172"/>
      <c r="D4" s="172"/>
      <c r="E4" s="172"/>
      <c r="F4" s="173"/>
    </row>
    <row r="5" spans="2:6" ht="30.75" customHeight="1" thickBot="1" x14ac:dyDescent="0.3">
      <c r="B5" s="174" t="s">
        <v>20</v>
      </c>
      <c r="C5" s="176" t="s">
        <v>21</v>
      </c>
      <c r="D5" s="178" t="s">
        <v>24</v>
      </c>
      <c r="E5" s="57" t="s">
        <v>57</v>
      </c>
      <c r="F5" s="58" t="s">
        <v>63</v>
      </c>
    </row>
    <row r="6" spans="2:6" ht="19.5" customHeight="1" thickBot="1" x14ac:dyDescent="0.3">
      <c r="B6" s="175"/>
      <c r="C6" s="177"/>
      <c r="D6" s="179"/>
      <c r="E6" s="39" t="s">
        <v>106</v>
      </c>
      <c r="F6" s="59" t="s">
        <v>106</v>
      </c>
    </row>
    <row r="7" spans="2:6" ht="20.25" customHeight="1" thickBot="1" x14ac:dyDescent="0.3">
      <c r="B7" s="165" t="s">
        <v>105</v>
      </c>
      <c r="C7" s="166"/>
      <c r="D7" s="166"/>
      <c r="E7" s="166"/>
      <c r="F7" s="167"/>
    </row>
    <row r="8" spans="2:6" x14ac:dyDescent="0.25">
      <c r="B8" s="40"/>
      <c r="C8" s="41"/>
      <c r="D8" s="42"/>
      <c r="E8" s="43"/>
      <c r="F8" s="44"/>
    </row>
    <row r="9" spans="2:6" ht="15" customHeight="1" thickBot="1" x14ac:dyDescent="0.3">
      <c r="B9" s="40"/>
      <c r="C9" s="45"/>
      <c r="D9" s="42"/>
      <c r="E9" s="46"/>
      <c r="F9" s="48"/>
    </row>
    <row r="10" spans="2:6" ht="25.5" customHeight="1" x14ac:dyDescent="0.25">
      <c r="B10" s="159" t="s">
        <v>12</v>
      </c>
      <c r="C10" s="160"/>
      <c r="D10" s="49"/>
      <c r="E10" s="50"/>
      <c r="F10" s="51"/>
    </row>
    <row r="11" spans="2:6" ht="24.75" customHeight="1" x14ac:dyDescent="0.25">
      <c r="B11" s="161" t="s">
        <v>13</v>
      </c>
      <c r="C11" s="162"/>
      <c r="D11" s="52"/>
      <c r="E11" s="47"/>
      <c r="F11" s="53"/>
    </row>
    <row r="12" spans="2:6" ht="28.5" customHeight="1" thickBot="1" x14ac:dyDescent="0.3">
      <c r="B12" s="163" t="s">
        <v>14</v>
      </c>
      <c r="C12" s="164"/>
      <c r="D12" s="54"/>
      <c r="E12" s="55"/>
      <c r="F12" s="56"/>
    </row>
  </sheetData>
  <mergeCells count="9">
    <mergeCell ref="B10:C10"/>
    <mergeCell ref="B11:C11"/>
    <mergeCell ref="B12:C12"/>
    <mergeCell ref="B7:F7"/>
    <mergeCell ref="B3:F3"/>
    <mergeCell ref="B4:F4"/>
    <mergeCell ref="B5:B6"/>
    <mergeCell ref="C5:C6"/>
    <mergeCell ref="D5:D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finansowy</vt:lpstr>
      <vt:lpstr>Zał. nr 10 harmonogram robót</vt:lpstr>
      <vt:lpstr>rzeczowy</vt:lpstr>
      <vt:lpstr>finansowy z nadzorami</vt:lpstr>
      <vt:lpstr>rzeczowy z nadzorami</vt:lpstr>
      <vt:lpstr>Arkusz1 (2)</vt:lpstr>
      <vt:lpstr>'Arkusz1 (2)'!Obszar_wydruku</vt:lpstr>
      <vt:lpstr>finansowy!Obszar_wydruku</vt:lpstr>
      <vt:lpstr>'finansowy z nadzorami'!Obszar_wydruku</vt:lpstr>
      <vt:lpstr>rzeczowy!Obszar_wydruku</vt:lpstr>
      <vt:lpstr>'rzeczowy z nadzorami'!Obszar_wydruku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2019-04-16T07:23:53Z</dcterms:modified>
</cp:coreProperties>
</file>