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<sst xmlns="http://schemas.openxmlformats.org/spreadsheetml/2006/main" count="157" uniqueCount="106">
  <si>
    <t>Dział</t>
  </si>
  <si>
    <t>Rozdział</t>
  </si>
  <si>
    <t>ROLNICTWO I ŁOWIECTWO</t>
  </si>
  <si>
    <t>Pozostała działalność</t>
  </si>
  <si>
    <t>LEŚNICTWO</t>
  </si>
  <si>
    <t>Dostarczanie wody</t>
  </si>
  <si>
    <t>GOSPODARKA MIESZKANIOWA</t>
  </si>
  <si>
    <t>Gospodarka gruntami i nieruchomościami</t>
  </si>
  <si>
    <t>DZIAŁALNOŚĆ USŁUGOWA</t>
  </si>
  <si>
    <t>ADMINISTRACJA PUBLICZNA</t>
  </si>
  <si>
    <t>Urzędy wojewódzkie</t>
  </si>
  <si>
    <t>Urzędy gmin</t>
  </si>
  <si>
    <t>Ochotnicze straże pożarne</t>
  </si>
  <si>
    <t>RÓŻNE ROZLICZENIA</t>
  </si>
  <si>
    <t>Gimnazja</t>
  </si>
  <si>
    <t>OPIEKA SPOŁECZNA</t>
  </si>
  <si>
    <t>Dodatki mieszkaniowe</t>
  </si>
  <si>
    <t>Ośrodki pomocy społecznej</t>
  </si>
  <si>
    <t>EDUKACYJNA OPIEKA WYCHOWAWCZA</t>
  </si>
  <si>
    <t>GOSPODARKA KOMUNALNA I OCHRONA ŚRODOWISKA</t>
  </si>
  <si>
    <t>Gospodarka ściekowa i ochrona wód</t>
  </si>
  <si>
    <t>Gospodarka odpadami</t>
  </si>
  <si>
    <t>KULTURA I OCHRONA DZIEDZICTWA NARODOWEGO</t>
  </si>
  <si>
    <t>Domy i ośrodki kultury, świetlice i kluby</t>
  </si>
  <si>
    <t>Cmentarze</t>
  </si>
  <si>
    <t>BEZPIECZEŃSTWO PUBLICZNE I OCHRONA PRZECIWPOŻAROWA</t>
  </si>
  <si>
    <t>§</t>
  </si>
  <si>
    <t>Nazwa działu, rozdziału, paragrafu</t>
  </si>
  <si>
    <t>Wpływy z różnych opłat</t>
  </si>
  <si>
    <t>Wpływy ze sprzedaży wyrobów i składników majątkowych</t>
  </si>
  <si>
    <t>WYTWARZANIE I ZAOPATRYWANIE W ENRGIĘ ELEKTRYCZNĄ GAZ I WODĘ</t>
  </si>
  <si>
    <t>Dotacje celowe otrzymane z budżetu państwa na realizację inwestycji i zakupów inwestycyjnych własnych gmin</t>
  </si>
  <si>
    <t>TRASPORT I ŁĄCZNOŚĆ</t>
  </si>
  <si>
    <t>Drogi publiczne gminne</t>
  </si>
  <si>
    <t>Środki na dofinansowanie własnych inwestycji gmin pozyskane  z innych źródeł (dotacja SAPARD)</t>
  </si>
  <si>
    <t>Wpływy z opłat za zarząd i użytkowanie wieczyste nieruchomości</t>
  </si>
  <si>
    <t>dochody z najmu i dzierżawy składników majątkowych Skarbu Państwa lub jednostek samorządu terytorialnego oraz innych umów o podobnym charakterze</t>
  </si>
  <si>
    <t>Dotacje celowe otrzymane z budżetu państwa na realizację zadań bieżących z zakresu administracji rządowej oraz innych zadań zleconych gminie ustawami</t>
  </si>
  <si>
    <t xml:space="preserve">Wpływy z usług </t>
  </si>
  <si>
    <t>URZĘDY NACZELNYCH ORGANÓW WŁADZY PAŃSTWOWEJ, KONTROLI I OCHRONY PRAWA ORAZ SĄDOWNICTWA</t>
  </si>
  <si>
    <t>Urzędy naczelnych organów władzy państwowej kontroli   i ochrony prawa</t>
  </si>
  <si>
    <t>DOCHODY OD OSÓB PRAWNYCH, OD OSÓB FIZYCZNYCH I OD INNYCH JEDNOSTEK NIE POSIADAJĄCYCH OSOBOWOŚCI PRAWNEJ</t>
  </si>
  <si>
    <t>Wpływy z podatku dochodowego od osób fizycznych</t>
  </si>
  <si>
    <t>Podatek od działalności gospodarczej osób fizycznych, opłacany w formie karty podatkowej</t>
  </si>
  <si>
    <t>Wpływy z podatku rolnego, podatku leśnego, podatku od czynności cywilnoprawnych oraz podatków i opłat lokalnych od osób prawnych i innych jednostek organizacyjnych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</si>
  <si>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</si>
  <si>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</si>
  <si>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</si>
  <si>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</si>
  <si>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</si>
  <si>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</si>
  <si>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podatek od spadków i darowizn</t>
  </si>
  <si>
    <t>podatek od posiadania psów</t>
  </si>
  <si>
    <t>wpływy z opłaty targowej</t>
  </si>
  <si>
    <t>wpływy z opłaty administracyjnej</t>
  </si>
  <si>
    <t>Wpływy z innych opłat stanowiących dochody jednostek samorządu terytorialnego na podstawie ustaw</t>
  </si>
  <si>
    <t>Wpływy z opłaty targowej</t>
  </si>
  <si>
    <t>Wpływy z opłaty za zezwolenia na sprzedaż alkoholu</t>
  </si>
  <si>
    <t>Wpływ z opłat za koncesje i licencje</t>
  </si>
  <si>
    <t>Udziały gmin w podatkach stanowiących dochód budżetu państwa</t>
  </si>
  <si>
    <t>podatek dochodowy od osób fizycznych</t>
  </si>
  <si>
    <t>podatek dochodowy od osób prawnych</t>
  </si>
  <si>
    <t>Część oświatowa subwencji ogólnej dla jednostek samorządu terytorialnego</t>
  </si>
  <si>
    <t>Subwencje ogólne z budżetu państwa</t>
  </si>
  <si>
    <t>Część podstawowa subwencji ogólnej dla gmin</t>
  </si>
  <si>
    <t>Część rekompensująca subwencji ogólnej dla gmin</t>
  </si>
  <si>
    <t>OŚWIATA I WYCHOWANIE</t>
  </si>
  <si>
    <t>Szkoły podstawowe</t>
  </si>
  <si>
    <t>Dotacje celowe otrzymane z budżetu państwa na realizację własnych zadań bieżących gmin</t>
  </si>
  <si>
    <t>Dokształcanie i doszkonalenie nauczycieli</t>
  </si>
  <si>
    <t>Składki na ubezpieczenia zdrowotne opłacane za osoby pobierające niektóre świadczenia z pomocy społecznej</t>
  </si>
  <si>
    <t>Zasiłki i pomoc w naturze oraz składki na ubezpieczenia społeczne</t>
  </si>
  <si>
    <t>Zasiłki rodzinne, pielęgnacyjne i wychowawcze</t>
  </si>
  <si>
    <t>Usługi opiekuńcze i sopecjalistyczne usługi opiekuńcze</t>
  </si>
  <si>
    <t>Środki na dofinansowanie własnych inwestycji gmin pozyskane z innych źródeł (dotacja SAPARD)</t>
  </si>
  <si>
    <t>Dotacje celowe otrzymane z budżetu państwa na inwestycje i zakupy inwestycyjne z zakresu administarcji rządowej oraz inncyh zadań zleconych gminom ustawami</t>
  </si>
  <si>
    <t>Razem dochody</t>
  </si>
  <si>
    <t>SPRAWOZDANIE Z WYKONANIA</t>
  </si>
  <si>
    <t>DOCHODÓW BUDŻETU GMINY ZARSZYN ZA 2003 r.</t>
  </si>
  <si>
    <t>Wykonanie 2003 r.</t>
  </si>
  <si>
    <t>%</t>
  </si>
  <si>
    <t>Infrastruktura wodociągowa i sanitacyjna wsi</t>
  </si>
  <si>
    <t>Otrzymane spadki, zapisy i darowizny w postaci pieniężnej</t>
  </si>
  <si>
    <t>Środki na dofinansowanie własnych zadań bieżących gmin (związków gmin), powiatów (związków powiatów), samorządów województw pozyskane z innych źródeł</t>
  </si>
  <si>
    <t>Usuwanie skutków klęsk żywiołowych</t>
  </si>
  <si>
    <t>Wpływy z różnych dochodów</t>
  </si>
  <si>
    <t>Odsetki od nieterminowych wpłat z tytułu podatków i opłat</t>
  </si>
  <si>
    <t>Plany zagospodarowaniw przestrzennego</t>
  </si>
  <si>
    <t>Dotacje celowe otzrymane z budżetu państwa na zadania bieżące realizowane przez gminę na podstawie porozumień z organami administracji rządowej</t>
  </si>
  <si>
    <t>Pozostałe odsetki</t>
  </si>
  <si>
    <t>Wybory do rad gmin, rad powiatów i sejmików województw oraz referenda gminne, powiatowe i wojewódzkie</t>
  </si>
  <si>
    <t>Referenda ogólnokrajowe i konstytucyjne</t>
  </si>
  <si>
    <t>Dotacje otrzymane z funduszy celowych na finansowanie lub dofinansowanie kosztów realizacji inwestycji i zakupów inwestycyjnych jednostek sektora finansów publicznych</t>
  </si>
  <si>
    <t>Dotacje otrzymane z funduszy celowych na realizację zadań bieżących jednostek sektora finansów publicznych</t>
  </si>
  <si>
    <t>Oświetlenie ulic, placów i dróg (drogi krajowe)</t>
  </si>
  <si>
    <t>Pozostałe działania w zakresie kultury</t>
  </si>
  <si>
    <t xml:space="preserve">Wpływy z tytułu pomocy finansowej udzielanej między jednostkami samorządu terytorialnego na dofinansowanie własnych zadań bieżących </t>
  </si>
  <si>
    <t>Różne rozliczenia finansowe</t>
  </si>
  <si>
    <t>Podatek od czynności cywilnoprawnych</t>
  </si>
  <si>
    <t>Podatek od spadków i darowizn</t>
  </si>
  <si>
    <t>Plan na 2003 r.    Uchwała budżetowa</t>
  </si>
  <si>
    <t xml:space="preserve">Plan 2003 r.    po zmianach </t>
  </si>
  <si>
    <t xml:space="preserve">Środki na dofinansowanie własnych inwestycji gmin pozyskane z innych źródeł </t>
  </si>
  <si>
    <t>Załącznik do Uchwały Nr XVII/124/2004</t>
  </si>
  <si>
    <t>z dnia 28.04.2004 r.</t>
  </si>
  <si>
    <t>Rady Gminy Zarszyn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</si>
</sst>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####0"/>
    <numFmt numFmtId="166" formatCode="0###0"/>
    <numFmt numFmtId="167" formatCode="#,0#0"/>
    <numFmt numFmtId="168" formatCode="0####"/>
    <numFmt numFmtId="169" formatCode="00000"/>
  </numFmts>
  <fonts count="1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7" fontId="3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7" fontId="3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69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7" fontId="3" fillId="0" borderId="1" xfId="0" applyNumberFormat="1" applyFont="1" applyBorder="1" applyAlignment="1" applyProtection="1">
      <alignment horizontal="center" vertical="top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7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1" fontId="5" fillId="2" borderId="1" xfId="0" applyNumberFormat="1" applyFont="1" applyFill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1" fontId="6" fillId="2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7" fontId="3" fillId="2" borderId="1" xfId="0" applyNumberFormat="1" applyFont="1" applyFill="1" applyBorder="1" applyAlignment="1">
      <alignment horizontal="center" vertical="top"/>
    </xf>
    <xf numFmtId="167" fontId="3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vertical="top" wrapText="1"/>
    </xf>
    <xf numFmtId="167" fontId="3" fillId="2" borderId="0" xfId="0" applyNumberFormat="1" applyFont="1" applyFill="1" applyBorder="1" applyAlignment="1">
      <alignment horizontal="center"/>
    </xf>
    <xf numFmtId="167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167" fontId="5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center" vertical="top" wrapText="1"/>
    </xf>
    <xf numFmtId="164" fontId="5" fillId="2" borderId="0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horizontal="center"/>
    </xf>
    <xf numFmtId="0" fontId="10" fillId="2" borderId="0" xfId="0" applyFont="1" applyFill="1" applyBorder="1" applyAlignment="1">
      <alignment/>
    </xf>
    <xf numFmtId="164" fontId="3" fillId="3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67" fontId="12" fillId="2" borderId="1" xfId="0" applyNumberFormat="1" applyFont="1" applyFill="1" applyBorder="1" applyAlignment="1" applyProtection="1">
      <alignment horizontal="center"/>
      <protection locked="0"/>
    </xf>
    <xf numFmtId="168" fontId="12" fillId="2" borderId="1" xfId="0" applyNumberFormat="1" applyFont="1" applyFill="1" applyBorder="1" applyAlignment="1" applyProtection="1">
      <alignment horizontal="center"/>
      <protection locked="0"/>
    </xf>
    <xf numFmtId="164" fontId="1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4" fillId="0" borderId="0" xfId="0" applyFont="1" applyAlignment="1">
      <alignment/>
    </xf>
    <xf numFmtId="164" fontId="15" fillId="2" borderId="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/>
    </xf>
    <xf numFmtId="167" fontId="12" fillId="0" borderId="1" xfId="0" applyNumberFormat="1" applyFont="1" applyBorder="1" applyAlignment="1" applyProtection="1">
      <alignment horizontal="center"/>
      <protection locked="0"/>
    </xf>
    <xf numFmtId="168" fontId="12" fillId="0" borderId="1" xfId="0" applyNumberFormat="1" applyFont="1" applyBorder="1" applyAlignment="1" applyProtection="1">
      <alignment horizontal="center"/>
      <protection locked="0"/>
    </xf>
    <xf numFmtId="1" fontId="12" fillId="0" borderId="1" xfId="0" applyNumberFormat="1" applyFont="1" applyBorder="1" applyAlignment="1" applyProtection="1">
      <alignment horizontal="center"/>
      <protection locked="0"/>
    </xf>
    <xf numFmtId="167" fontId="12" fillId="2" borderId="1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167" fontId="12" fillId="2" borderId="1" xfId="0" applyNumberFormat="1" applyFont="1" applyFill="1" applyBorder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167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167" fontId="6" fillId="2" borderId="1" xfId="0" applyNumberFormat="1" applyFont="1" applyFill="1" applyBorder="1" applyAlignment="1" applyProtection="1">
      <alignment horizontal="center"/>
      <protection locked="0"/>
    </xf>
    <xf numFmtId="167" fontId="6" fillId="0" borderId="1" xfId="0" applyNumberFormat="1" applyFont="1" applyBorder="1" applyAlignment="1" applyProtection="1">
      <alignment horizontal="center"/>
      <protection locked="0"/>
    </xf>
    <xf numFmtId="167" fontId="6" fillId="0" borderId="1" xfId="0" applyNumberFormat="1" applyFont="1" applyBorder="1" applyAlignment="1">
      <alignment horizontal="center"/>
    </xf>
    <xf numFmtId="167" fontId="12" fillId="0" borderId="1" xfId="0" applyNumberFormat="1" applyFont="1" applyBorder="1" applyAlignment="1">
      <alignment horizontal="center" vertical="top"/>
    </xf>
    <xf numFmtId="1" fontId="12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7" fontId="6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workbookViewId="0" topLeftCell="C1">
      <selection activeCell="D3" sqref="D3:H3"/>
    </sheetView>
  </sheetViews>
  <sheetFormatPr defaultColWidth="9.00390625" defaultRowHeight="12.75"/>
  <cols>
    <col min="1" max="1" width="5.00390625" style="47" customWidth="1"/>
    <col min="2" max="2" width="8.375" style="47" customWidth="1"/>
    <col min="3" max="3" width="5.00390625" style="1" customWidth="1"/>
    <col min="4" max="4" width="53.875" style="47" customWidth="1"/>
    <col min="5" max="5" width="12.25390625" style="47" customWidth="1"/>
    <col min="6" max="6" width="13.25390625" style="47" customWidth="1"/>
    <col min="7" max="7" width="10.375" style="47" customWidth="1"/>
    <col min="8" max="16384" width="9.125" style="47" customWidth="1"/>
  </cols>
  <sheetData>
    <row r="1" spans="4:8" ht="12.75">
      <c r="D1" s="99" t="s">
        <v>103</v>
      </c>
      <c r="E1" s="99"/>
      <c r="F1" s="99"/>
      <c r="G1" s="99"/>
      <c r="H1" s="99"/>
    </row>
    <row r="2" spans="4:8" ht="12.75">
      <c r="D2" s="100" t="s">
        <v>105</v>
      </c>
      <c r="E2" s="100"/>
      <c r="F2" s="100"/>
      <c r="G2" s="100"/>
      <c r="H2" s="100"/>
    </row>
    <row r="3" spans="4:8" ht="12.75">
      <c r="D3" s="100" t="s">
        <v>104</v>
      </c>
      <c r="E3" s="100"/>
      <c r="F3" s="100"/>
      <c r="G3" s="100"/>
      <c r="H3" s="100"/>
    </row>
    <row r="5" spans="1:7" ht="15.75">
      <c r="A5" s="98" t="s">
        <v>77</v>
      </c>
      <c r="B5" s="98"/>
      <c r="C5" s="98"/>
      <c r="D5" s="98"/>
      <c r="E5" s="98"/>
      <c r="F5" s="98"/>
      <c r="G5" s="98"/>
    </row>
    <row r="6" spans="1:7" ht="15.75">
      <c r="A6" s="98" t="s">
        <v>78</v>
      </c>
      <c r="B6" s="98"/>
      <c r="C6" s="98"/>
      <c r="D6" s="98"/>
      <c r="E6" s="98"/>
      <c r="F6" s="98"/>
      <c r="G6" s="98"/>
    </row>
    <row r="9" spans="1:8" s="56" customFormat="1" ht="35.25" customHeight="1">
      <c r="A9" s="57" t="s">
        <v>0</v>
      </c>
      <c r="B9" s="57" t="s">
        <v>1</v>
      </c>
      <c r="C9" s="58" t="s">
        <v>26</v>
      </c>
      <c r="D9" s="58" t="s">
        <v>27</v>
      </c>
      <c r="E9" s="95" t="s">
        <v>100</v>
      </c>
      <c r="F9" s="59" t="s">
        <v>101</v>
      </c>
      <c r="G9" s="59" t="s">
        <v>79</v>
      </c>
      <c r="H9" s="59" t="s">
        <v>80</v>
      </c>
    </row>
    <row r="10" spans="1:8" s="48" customFormat="1" ht="12.75">
      <c r="A10" s="49">
        <v>1</v>
      </c>
      <c r="B10" s="49">
        <v>2</v>
      </c>
      <c r="C10" s="50">
        <v>3</v>
      </c>
      <c r="D10" s="50">
        <v>4</v>
      </c>
      <c r="E10" s="51">
        <v>5</v>
      </c>
      <c r="F10" s="60">
        <v>6</v>
      </c>
      <c r="G10" s="60">
        <v>7</v>
      </c>
      <c r="H10" s="60">
        <v>8</v>
      </c>
    </row>
    <row r="11" spans="1:8" s="61" customFormat="1" ht="15">
      <c r="A11" s="2">
        <v>10</v>
      </c>
      <c r="B11" s="3"/>
      <c r="C11" s="39"/>
      <c r="D11" s="4" t="s">
        <v>2</v>
      </c>
      <c r="E11" s="82">
        <f>E12+E14</f>
        <v>5000</v>
      </c>
      <c r="F11" s="82">
        <f>F12+F14</f>
        <v>94274</v>
      </c>
      <c r="G11" s="82">
        <f>G12+G14</f>
        <v>95839</v>
      </c>
      <c r="H11" s="96">
        <f>G11/F11*100</f>
        <v>101.66005473407303</v>
      </c>
    </row>
    <row r="12" spans="1:8" s="67" customFormat="1" ht="15">
      <c r="A12" s="63"/>
      <c r="B12" s="64">
        <v>1010</v>
      </c>
      <c r="C12" s="68"/>
      <c r="D12" s="66" t="s">
        <v>81</v>
      </c>
      <c r="E12" s="83">
        <f>E13</f>
        <v>0</v>
      </c>
      <c r="F12" s="83">
        <f>F13</f>
        <v>89274</v>
      </c>
      <c r="G12" s="83">
        <f>G13</f>
        <v>89274</v>
      </c>
      <c r="H12" s="96">
        <f aca="true" t="shared" si="0" ref="H12:H75">G12/F12*100</f>
        <v>100</v>
      </c>
    </row>
    <row r="13" spans="1:8" s="85" customFormat="1" ht="30">
      <c r="A13" s="86"/>
      <c r="B13" s="84"/>
      <c r="C13" s="40">
        <v>633</v>
      </c>
      <c r="D13" s="7" t="s">
        <v>31</v>
      </c>
      <c r="E13" s="94">
        <v>0</v>
      </c>
      <c r="F13" s="94">
        <v>89274</v>
      </c>
      <c r="G13" s="94">
        <v>89274</v>
      </c>
      <c r="H13" s="96">
        <f t="shared" si="0"/>
        <v>100</v>
      </c>
    </row>
    <row r="14" spans="1:8" s="69" customFormat="1" ht="14.25">
      <c r="A14" s="63"/>
      <c r="B14" s="64">
        <v>1095</v>
      </c>
      <c r="C14" s="65"/>
      <c r="D14" s="66" t="s">
        <v>3</v>
      </c>
      <c r="E14" s="83">
        <f>E15</f>
        <v>5000</v>
      </c>
      <c r="F14" s="83">
        <f>F15</f>
        <v>5000</v>
      </c>
      <c r="G14" s="83">
        <f>G15</f>
        <v>6565</v>
      </c>
      <c r="H14" s="96">
        <f t="shared" si="0"/>
        <v>131.29999999999998</v>
      </c>
    </row>
    <row r="15" spans="1:8" ht="15">
      <c r="A15" s="5"/>
      <c r="B15" s="6"/>
      <c r="C15" s="40">
        <v>69</v>
      </c>
      <c r="D15" s="7" t="s">
        <v>28</v>
      </c>
      <c r="E15" s="93">
        <v>5000</v>
      </c>
      <c r="F15" s="93">
        <v>5000</v>
      </c>
      <c r="G15" s="93">
        <v>6565</v>
      </c>
      <c r="H15" s="96">
        <f t="shared" si="0"/>
        <v>131.29999999999998</v>
      </c>
    </row>
    <row r="16" spans="1:8" s="61" customFormat="1" ht="13.5" customHeight="1">
      <c r="A16" s="5">
        <v>20</v>
      </c>
      <c r="B16" s="8"/>
      <c r="C16" s="9"/>
      <c r="D16" s="4" t="s">
        <v>4</v>
      </c>
      <c r="E16" s="82">
        <f aca="true" t="shared" si="1" ref="E16:G17">E17</f>
        <v>50000</v>
      </c>
      <c r="F16" s="82">
        <f t="shared" si="1"/>
        <v>78800</v>
      </c>
      <c r="G16" s="82">
        <f t="shared" si="1"/>
        <v>78868</v>
      </c>
      <c r="H16" s="96">
        <f t="shared" si="0"/>
        <v>100.08629441624366</v>
      </c>
    </row>
    <row r="17" spans="1:8" s="69" customFormat="1" ht="14.25">
      <c r="A17" s="70"/>
      <c r="B17" s="71">
        <v>2095</v>
      </c>
      <c r="C17" s="65"/>
      <c r="D17" s="66" t="s">
        <v>3</v>
      </c>
      <c r="E17" s="83">
        <f t="shared" si="1"/>
        <v>50000</v>
      </c>
      <c r="F17" s="83">
        <f t="shared" si="1"/>
        <v>78800</v>
      </c>
      <c r="G17" s="83">
        <f t="shared" si="1"/>
        <v>78868</v>
      </c>
      <c r="H17" s="96">
        <f t="shared" si="0"/>
        <v>100.08629441624366</v>
      </c>
    </row>
    <row r="18" spans="1:8" ht="15">
      <c r="A18" s="5"/>
      <c r="B18" s="6"/>
      <c r="C18" s="40">
        <v>84</v>
      </c>
      <c r="D18" s="7" t="s">
        <v>29</v>
      </c>
      <c r="E18" s="93">
        <v>50000</v>
      </c>
      <c r="F18" s="93">
        <v>78800</v>
      </c>
      <c r="G18" s="93">
        <v>78868</v>
      </c>
      <c r="H18" s="96">
        <f t="shared" si="0"/>
        <v>100.08629441624366</v>
      </c>
    </row>
    <row r="19" spans="1:8" s="62" customFormat="1" ht="28.5">
      <c r="A19" s="10">
        <v>400</v>
      </c>
      <c r="B19" s="11"/>
      <c r="C19" s="41"/>
      <c r="D19" s="4" t="s">
        <v>30</v>
      </c>
      <c r="E19" s="82">
        <f>E20</f>
        <v>45000</v>
      </c>
      <c r="F19" s="82">
        <f>F20</f>
        <v>203062</v>
      </c>
      <c r="G19" s="82">
        <f>G20</f>
        <v>231585</v>
      </c>
      <c r="H19" s="96">
        <f t="shared" si="0"/>
        <v>114.04644886783346</v>
      </c>
    </row>
    <row r="20" spans="1:8" s="69" customFormat="1" ht="14.25">
      <c r="A20" s="70"/>
      <c r="B20" s="72">
        <v>40002</v>
      </c>
      <c r="C20" s="65"/>
      <c r="D20" s="66" t="s">
        <v>5</v>
      </c>
      <c r="E20" s="83">
        <f>E21+E22</f>
        <v>45000</v>
      </c>
      <c r="F20" s="83">
        <f>F21+F22</f>
        <v>203062</v>
      </c>
      <c r="G20" s="83">
        <f>G21+G22</f>
        <v>231585</v>
      </c>
      <c r="H20" s="96">
        <f t="shared" si="0"/>
        <v>114.04644886783346</v>
      </c>
    </row>
    <row r="21" spans="1:8" s="85" customFormat="1" ht="15">
      <c r="A21" s="87"/>
      <c r="B21" s="6"/>
      <c r="C21" s="40">
        <v>96</v>
      </c>
      <c r="D21" s="7" t="s">
        <v>82</v>
      </c>
      <c r="E21" s="94">
        <v>0</v>
      </c>
      <c r="F21" s="94">
        <v>203062</v>
      </c>
      <c r="G21" s="94">
        <v>231585</v>
      </c>
      <c r="H21" s="96">
        <f t="shared" si="0"/>
        <v>114.04644886783346</v>
      </c>
    </row>
    <row r="22" spans="1:8" ht="30">
      <c r="A22" s="5"/>
      <c r="B22" s="6"/>
      <c r="C22" s="40">
        <v>633</v>
      </c>
      <c r="D22" s="7" t="s">
        <v>31</v>
      </c>
      <c r="E22" s="93">
        <v>45000</v>
      </c>
      <c r="F22" s="93">
        <v>0</v>
      </c>
      <c r="G22" s="93">
        <v>0</v>
      </c>
      <c r="H22" s="96">
        <v>0</v>
      </c>
    </row>
    <row r="23" spans="1:8" s="62" customFormat="1" ht="14.25">
      <c r="A23" s="5">
        <v>600</v>
      </c>
      <c r="B23" s="11"/>
      <c r="C23" s="41"/>
      <c r="D23" s="4" t="s">
        <v>32</v>
      </c>
      <c r="E23" s="82">
        <f>E24+E27</f>
        <v>185600</v>
      </c>
      <c r="F23" s="82">
        <f>F24+F27</f>
        <v>302105</v>
      </c>
      <c r="G23" s="82">
        <f>G24+G27</f>
        <v>302105</v>
      </c>
      <c r="H23" s="96">
        <f t="shared" si="0"/>
        <v>100</v>
      </c>
    </row>
    <row r="24" spans="1:8" s="69" customFormat="1" ht="18" customHeight="1">
      <c r="A24" s="70"/>
      <c r="B24" s="72">
        <v>60016</v>
      </c>
      <c r="C24" s="65"/>
      <c r="D24" s="66" t="s">
        <v>33</v>
      </c>
      <c r="E24" s="83">
        <f>E25+E26</f>
        <v>185600</v>
      </c>
      <c r="F24" s="83">
        <f>F25+F26</f>
        <v>213105</v>
      </c>
      <c r="G24" s="83">
        <f>G25+G26</f>
        <v>213105</v>
      </c>
      <c r="H24" s="96">
        <f t="shared" si="0"/>
        <v>100</v>
      </c>
    </row>
    <row r="25" spans="1:8" s="85" customFormat="1" ht="45">
      <c r="A25" s="87"/>
      <c r="B25" s="6"/>
      <c r="C25" s="40">
        <v>270</v>
      </c>
      <c r="D25" s="7" t="s">
        <v>83</v>
      </c>
      <c r="E25" s="94">
        <v>0</v>
      </c>
      <c r="F25" s="94">
        <v>44200</v>
      </c>
      <c r="G25" s="94">
        <v>44200</v>
      </c>
      <c r="H25" s="96">
        <f t="shared" si="0"/>
        <v>100</v>
      </c>
    </row>
    <row r="26" spans="1:8" ht="30">
      <c r="A26" s="5"/>
      <c r="B26" s="6"/>
      <c r="C26" s="40">
        <v>629</v>
      </c>
      <c r="D26" s="7" t="s">
        <v>34</v>
      </c>
      <c r="E26" s="93">
        <v>185600</v>
      </c>
      <c r="F26" s="93">
        <v>168905</v>
      </c>
      <c r="G26" s="93">
        <v>168905</v>
      </c>
      <c r="H26" s="96">
        <f t="shared" si="0"/>
        <v>100</v>
      </c>
    </row>
    <row r="27" spans="1:8" s="69" customFormat="1" ht="14.25">
      <c r="A27" s="70"/>
      <c r="B27" s="72">
        <v>60078</v>
      </c>
      <c r="C27" s="65"/>
      <c r="D27" s="66" t="s">
        <v>84</v>
      </c>
      <c r="E27" s="83">
        <f>E28</f>
        <v>0</v>
      </c>
      <c r="F27" s="83">
        <f>F28</f>
        <v>89000</v>
      </c>
      <c r="G27" s="83">
        <f>G28</f>
        <v>89000</v>
      </c>
      <c r="H27" s="96">
        <f t="shared" si="0"/>
        <v>100</v>
      </c>
    </row>
    <row r="28" spans="1:8" ht="30">
      <c r="A28" s="5"/>
      <c r="B28" s="6"/>
      <c r="C28" s="40">
        <v>203</v>
      </c>
      <c r="D28" s="18" t="s">
        <v>68</v>
      </c>
      <c r="E28" s="93"/>
      <c r="F28" s="93">
        <v>89000</v>
      </c>
      <c r="G28" s="93">
        <v>89000</v>
      </c>
      <c r="H28" s="96">
        <f t="shared" si="0"/>
        <v>100</v>
      </c>
    </row>
    <row r="29" spans="1:8" s="62" customFormat="1" ht="14.25">
      <c r="A29" s="12">
        <v>700</v>
      </c>
      <c r="B29" s="13"/>
      <c r="C29" s="43"/>
      <c r="D29" s="14" t="s">
        <v>6</v>
      </c>
      <c r="E29" s="82">
        <f>E30</f>
        <v>60000</v>
      </c>
      <c r="F29" s="82">
        <f>F30</f>
        <v>112200</v>
      </c>
      <c r="G29" s="82">
        <f>G30</f>
        <v>118186</v>
      </c>
      <c r="H29" s="96">
        <f t="shared" si="0"/>
        <v>105.33511586452764</v>
      </c>
    </row>
    <row r="30" spans="1:8" s="69" customFormat="1" ht="14.25">
      <c r="A30" s="73"/>
      <c r="B30" s="74">
        <v>70005</v>
      </c>
      <c r="C30" s="75"/>
      <c r="D30" s="76" t="s">
        <v>7</v>
      </c>
      <c r="E30" s="83">
        <f>SUM(E31:E35)</f>
        <v>60000</v>
      </c>
      <c r="F30" s="83">
        <f>SUM(F31:F35)</f>
        <v>112200</v>
      </c>
      <c r="G30" s="83">
        <f>SUM(G31:G35)</f>
        <v>118186</v>
      </c>
      <c r="H30" s="96">
        <f t="shared" si="0"/>
        <v>105.33511586452764</v>
      </c>
    </row>
    <row r="31" spans="1:8" ht="30">
      <c r="A31" s="16"/>
      <c r="B31" s="17"/>
      <c r="C31" s="42">
        <v>47</v>
      </c>
      <c r="D31" s="18" t="s">
        <v>35</v>
      </c>
      <c r="E31" s="93">
        <v>5000</v>
      </c>
      <c r="F31" s="93">
        <v>6500</v>
      </c>
      <c r="G31" s="93">
        <v>6377</v>
      </c>
      <c r="H31" s="96">
        <f t="shared" si="0"/>
        <v>98.1076923076923</v>
      </c>
    </row>
    <row r="32" spans="1:8" ht="45">
      <c r="A32" s="16"/>
      <c r="B32" s="17"/>
      <c r="C32" s="42">
        <v>75</v>
      </c>
      <c r="D32" s="18" t="s">
        <v>36</v>
      </c>
      <c r="E32" s="93">
        <v>50000</v>
      </c>
      <c r="F32" s="93">
        <v>66700</v>
      </c>
      <c r="G32" s="93">
        <v>71246</v>
      </c>
      <c r="H32" s="96">
        <f t="shared" si="0"/>
        <v>106.81559220389805</v>
      </c>
    </row>
    <row r="33" spans="1:8" ht="15">
      <c r="A33" s="16"/>
      <c r="B33" s="17"/>
      <c r="C33" s="42">
        <v>84</v>
      </c>
      <c r="D33" s="18" t="s">
        <v>29</v>
      </c>
      <c r="E33" s="93">
        <v>5000</v>
      </c>
      <c r="F33" s="93">
        <v>26000</v>
      </c>
      <c r="G33" s="93">
        <v>26900</v>
      </c>
      <c r="H33" s="96">
        <f t="shared" si="0"/>
        <v>103.46153846153847</v>
      </c>
    </row>
    <row r="34" spans="1:8" ht="15">
      <c r="A34" s="16"/>
      <c r="B34" s="17"/>
      <c r="C34" s="42">
        <v>91</v>
      </c>
      <c r="D34" s="97" t="s">
        <v>86</v>
      </c>
      <c r="E34" s="93">
        <v>0</v>
      </c>
      <c r="F34" s="93">
        <v>0</v>
      </c>
      <c r="G34" s="93">
        <v>580</v>
      </c>
      <c r="H34" s="96">
        <v>0</v>
      </c>
    </row>
    <row r="35" spans="1:8" ht="15">
      <c r="A35" s="16"/>
      <c r="B35" s="17"/>
      <c r="C35" s="42">
        <v>97</v>
      </c>
      <c r="D35" s="18" t="s">
        <v>85</v>
      </c>
      <c r="E35" s="93">
        <v>0</v>
      </c>
      <c r="F35" s="93">
        <v>13000</v>
      </c>
      <c r="G35" s="93">
        <v>13083</v>
      </c>
      <c r="H35" s="96">
        <f t="shared" si="0"/>
        <v>100.63846153846154</v>
      </c>
    </row>
    <row r="36" spans="1:8" s="62" customFormat="1" ht="14.25">
      <c r="A36" s="16">
        <v>710</v>
      </c>
      <c r="B36" s="21"/>
      <c r="C36" s="43"/>
      <c r="D36" s="14" t="s">
        <v>8</v>
      </c>
      <c r="E36" s="82">
        <f>E37+E39</f>
        <v>0</v>
      </c>
      <c r="F36" s="82">
        <f>F37+F39</f>
        <v>18800</v>
      </c>
      <c r="G36" s="82">
        <f>G37+G39</f>
        <v>18800</v>
      </c>
      <c r="H36" s="96">
        <f t="shared" si="0"/>
        <v>100</v>
      </c>
    </row>
    <row r="37" spans="1:8" s="69" customFormat="1" ht="14.25">
      <c r="A37" s="80"/>
      <c r="B37" s="81">
        <v>71004</v>
      </c>
      <c r="C37" s="75"/>
      <c r="D37" s="76" t="s">
        <v>87</v>
      </c>
      <c r="E37" s="83">
        <f>E38</f>
        <v>0</v>
      </c>
      <c r="F37" s="83">
        <f>F38</f>
        <v>6000</v>
      </c>
      <c r="G37" s="83">
        <f>G38</f>
        <v>6000</v>
      </c>
      <c r="H37" s="96">
        <f t="shared" si="0"/>
        <v>100</v>
      </c>
    </row>
    <row r="38" spans="1:8" s="85" customFormat="1" ht="15">
      <c r="A38" s="88"/>
      <c r="B38" s="20"/>
      <c r="C38" s="42">
        <v>96</v>
      </c>
      <c r="D38" s="7" t="s">
        <v>82</v>
      </c>
      <c r="E38" s="94">
        <v>0</v>
      </c>
      <c r="F38" s="94">
        <v>6000</v>
      </c>
      <c r="G38" s="94">
        <v>6000</v>
      </c>
      <c r="H38" s="96">
        <f t="shared" si="0"/>
        <v>100</v>
      </c>
    </row>
    <row r="39" spans="1:8" s="69" customFormat="1" ht="14.25">
      <c r="A39" s="80"/>
      <c r="B39" s="81">
        <v>71035</v>
      </c>
      <c r="C39" s="75"/>
      <c r="D39" s="76" t="s">
        <v>24</v>
      </c>
      <c r="E39" s="83">
        <f>E40+E41</f>
        <v>0</v>
      </c>
      <c r="F39" s="83">
        <f>F40+F41</f>
        <v>12800</v>
      </c>
      <c r="G39" s="83">
        <f>G40+G41</f>
        <v>12800</v>
      </c>
      <c r="H39" s="96">
        <f t="shared" si="0"/>
        <v>100</v>
      </c>
    </row>
    <row r="40" spans="1:8" s="85" customFormat="1" ht="15">
      <c r="A40" s="88"/>
      <c r="B40" s="20"/>
      <c r="C40" s="42">
        <v>96</v>
      </c>
      <c r="D40" s="7" t="s">
        <v>82</v>
      </c>
      <c r="E40" s="94">
        <v>0</v>
      </c>
      <c r="F40" s="94">
        <v>2800</v>
      </c>
      <c r="G40" s="94">
        <v>2800</v>
      </c>
      <c r="H40" s="96">
        <f t="shared" si="0"/>
        <v>100</v>
      </c>
    </row>
    <row r="41" spans="1:8" s="85" customFormat="1" ht="45">
      <c r="A41" s="88"/>
      <c r="B41" s="20"/>
      <c r="C41" s="42">
        <v>202</v>
      </c>
      <c r="D41" s="7" t="s">
        <v>88</v>
      </c>
      <c r="E41" s="94">
        <v>0</v>
      </c>
      <c r="F41" s="94">
        <v>10000</v>
      </c>
      <c r="G41" s="94">
        <v>10000</v>
      </c>
      <c r="H41" s="96">
        <f t="shared" si="0"/>
        <v>100</v>
      </c>
    </row>
    <row r="42" spans="1:8" s="62" customFormat="1" ht="14.25">
      <c r="A42" s="12">
        <v>750</v>
      </c>
      <c r="B42" s="13"/>
      <c r="C42" s="43"/>
      <c r="D42" s="14" t="s">
        <v>9</v>
      </c>
      <c r="E42" s="82">
        <f>E43+E45</f>
        <v>77220</v>
      </c>
      <c r="F42" s="82">
        <f>F43+F45+F49</f>
        <v>193791</v>
      </c>
      <c r="G42" s="82">
        <f>G43+G45+G49</f>
        <v>194885</v>
      </c>
      <c r="H42" s="96">
        <f t="shared" si="0"/>
        <v>100.56452570036791</v>
      </c>
    </row>
    <row r="43" spans="1:8" s="69" customFormat="1" ht="14.25">
      <c r="A43" s="73"/>
      <c r="B43" s="74">
        <v>75011</v>
      </c>
      <c r="C43" s="75"/>
      <c r="D43" s="76" t="s">
        <v>10</v>
      </c>
      <c r="E43" s="83">
        <f>E44</f>
        <v>75220</v>
      </c>
      <c r="F43" s="83">
        <f>F44</f>
        <v>75220</v>
      </c>
      <c r="G43" s="83">
        <f>G44</f>
        <v>75220</v>
      </c>
      <c r="H43" s="96">
        <f t="shared" si="0"/>
        <v>100</v>
      </c>
    </row>
    <row r="44" spans="1:8" ht="45">
      <c r="A44" s="12"/>
      <c r="B44" s="19"/>
      <c r="C44" s="42">
        <v>201</v>
      </c>
      <c r="D44" s="18" t="s">
        <v>37</v>
      </c>
      <c r="E44" s="93">
        <v>75220</v>
      </c>
      <c r="F44" s="93">
        <v>75220</v>
      </c>
      <c r="G44" s="93">
        <v>75220</v>
      </c>
      <c r="H44" s="96">
        <f t="shared" si="0"/>
        <v>100</v>
      </c>
    </row>
    <row r="45" spans="1:8" s="69" customFormat="1" ht="14.25">
      <c r="A45" s="73"/>
      <c r="B45" s="74">
        <v>75023</v>
      </c>
      <c r="C45" s="75"/>
      <c r="D45" s="76" t="s">
        <v>11</v>
      </c>
      <c r="E45" s="83">
        <f>E46+E47+E48</f>
        <v>2000</v>
      </c>
      <c r="F45" s="83">
        <f>F46+F47+F48</f>
        <v>17000</v>
      </c>
      <c r="G45" s="83">
        <f>G46+G47+G48</f>
        <v>25148</v>
      </c>
      <c r="H45" s="96">
        <f t="shared" si="0"/>
        <v>147.9294117647059</v>
      </c>
    </row>
    <row r="46" spans="1:8" ht="15">
      <c r="A46" s="16"/>
      <c r="B46" s="20"/>
      <c r="C46" s="42">
        <v>83</v>
      </c>
      <c r="D46" s="18" t="s">
        <v>38</v>
      </c>
      <c r="E46" s="93">
        <v>2000</v>
      </c>
      <c r="F46" s="93">
        <v>2000</v>
      </c>
      <c r="G46" s="93">
        <v>4886</v>
      </c>
      <c r="H46" s="96">
        <f t="shared" si="0"/>
        <v>244.3</v>
      </c>
    </row>
    <row r="47" spans="1:8" ht="15">
      <c r="A47" s="16"/>
      <c r="B47" s="20"/>
      <c r="C47" s="42">
        <v>92</v>
      </c>
      <c r="D47" s="18" t="s">
        <v>89</v>
      </c>
      <c r="E47" s="93">
        <v>0</v>
      </c>
      <c r="F47" s="93">
        <v>15000</v>
      </c>
      <c r="G47" s="93">
        <v>17003</v>
      </c>
      <c r="H47" s="96">
        <f t="shared" si="0"/>
        <v>113.35333333333332</v>
      </c>
    </row>
    <row r="48" spans="1:8" ht="15">
      <c r="A48" s="16"/>
      <c r="B48" s="20"/>
      <c r="C48" s="42">
        <v>97</v>
      </c>
      <c r="D48" s="18" t="s">
        <v>85</v>
      </c>
      <c r="E48" s="93">
        <v>0</v>
      </c>
      <c r="F48" s="93">
        <v>0</v>
      </c>
      <c r="G48" s="93">
        <v>3259</v>
      </c>
      <c r="H48" s="96">
        <v>0</v>
      </c>
    </row>
    <row r="49" spans="1:8" s="69" customFormat="1" ht="14.25">
      <c r="A49" s="80"/>
      <c r="B49" s="81">
        <v>75095</v>
      </c>
      <c r="C49" s="75"/>
      <c r="D49" s="76" t="s">
        <v>3</v>
      </c>
      <c r="E49" s="83">
        <f>E50+E51</f>
        <v>0</v>
      </c>
      <c r="F49" s="83">
        <f>F50+F51</f>
        <v>101571</v>
      </c>
      <c r="G49" s="83">
        <f>G50+G51</f>
        <v>94517</v>
      </c>
      <c r="H49" s="96">
        <f t="shared" si="0"/>
        <v>93.05510431126996</v>
      </c>
    </row>
    <row r="50" spans="1:8" ht="15">
      <c r="A50" s="16"/>
      <c r="B50" s="20"/>
      <c r="C50" s="42">
        <v>92</v>
      </c>
      <c r="D50" s="18" t="s">
        <v>89</v>
      </c>
      <c r="E50" s="93">
        <v>0</v>
      </c>
      <c r="F50" s="93">
        <v>0</v>
      </c>
      <c r="G50" s="93">
        <v>621</v>
      </c>
      <c r="H50" s="96">
        <v>0</v>
      </c>
    </row>
    <row r="51" spans="1:8" ht="45">
      <c r="A51" s="16"/>
      <c r="B51" s="20"/>
      <c r="C51" s="42">
        <v>270</v>
      </c>
      <c r="D51" s="7" t="s">
        <v>83</v>
      </c>
      <c r="E51" s="93">
        <v>0</v>
      </c>
      <c r="F51" s="93">
        <v>101571</v>
      </c>
      <c r="G51" s="93">
        <v>93896</v>
      </c>
      <c r="H51" s="96">
        <f t="shared" si="0"/>
        <v>92.44370932648098</v>
      </c>
    </row>
    <row r="52" spans="1:8" s="62" customFormat="1" ht="42.75">
      <c r="A52" s="16">
        <v>751</v>
      </c>
      <c r="B52" s="21"/>
      <c r="C52" s="43"/>
      <c r="D52" s="14" t="s">
        <v>39</v>
      </c>
      <c r="E52" s="82">
        <f>E53+E55+E57</f>
        <v>1322</v>
      </c>
      <c r="F52" s="82">
        <f>F53+F55+F57</f>
        <v>24412</v>
      </c>
      <c r="G52" s="82">
        <f>G53+G55+G57</f>
        <v>24411</v>
      </c>
      <c r="H52" s="96">
        <f t="shared" si="0"/>
        <v>99.99590365394069</v>
      </c>
    </row>
    <row r="53" spans="1:8" s="69" customFormat="1" ht="28.5">
      <c r="A53" s="77"/>
      <c r="B53" s="78">
        <v>75101</v>
      </c>
      <c r="C53" s="75"/>
      <c r="D53" s="76" t="s">
        <v>40</v>
      </c>
      <c r="E53" s="83">
        <f>E54</f>
        <v>1322</v>
      </c>
      <c r="F53" s="83">
        <f>F54</f>
        <v>1322</v>
      </c>
      <c r="G53" s="83">
        <f>G54</f>
        <v>1322</v>
      </c>
      <c r="H53" s="96">
        <f t="shared" si="0"/>
        <v>100</v>
      </c>
    </row>
    <row r="54" spans="1:8" ht="45">
      <c r="A54" s="23"/>
      <c r="B54" s="24"/>
      <c r="C54" s="42">
        <v>201</v>
      </c>
      <c r="D54" s="18" t="s">
        <v>37</v>
      </c>
      <c r="E54" s="93">
        <v>1322</v>
      </c>
      <c r="F54" s="93">
        <v>1322</v>
      </c>
      <c r="G54" s="93">
        <v>1322</v>
      </c>
      <c r="H54" s="96">
        <f t="shared" si="0"/>
        <v>100</v>
      </c>
    </row>
    <row r="55" spans="1:8" s="69" customFormat="1" ht="42.75">
      <c r="A55" s="89"/>
      <c r="B55" s="90">
        <v>75109</v>
      </c>
      <c r="C55" s="75"/>
      <c r="D55" s="76" t="s">
        <v>90</v>
      </c>
      <c r="E55" s="83">
        <f>E56</f>
        <v>0</v>
      </c>
      <c r="F55" s="83">
        <f>F56</f>
        <v>1806</v>
      </c>
      <c r="G55" s="83">
        <f>G56</f>
        <v>1806</v>
      </c>
      <c r="H55" s="96">
        <f t="shared" si="0"/>
        <v>100</v>
      </c>
    </row>
    <row r="56" spans="1:8" ht="45">
      <c r="A56" s="23"/>
      <c r="B56" s="24"/>
      <c r="C56" s="42">
        <v>201</v>
      </c>
      <c r="D56" s="18" t="s">
        <v>37</v>
      </c>
      <c r="E56" s="93">
        <v>0</v>
      </c>
      <c r="F56" s="93">
        <v>1806</v>
      </c>
      <c r="G56" s="93">
        <v>1806</v>
      </c>
      <c r="H56" s="96">
        <f t="shared" si="0"/>
        <v>100</v>
      </c>
    </row>
    <row r="57" spans="1:8" s="69" customFormat="1" ht="14.25">
      <c r="A57" s="89"/>
      <c r="B57" s="90">
        <v>75110</v>
      </c>
      <c r="C57" s="75"/>
      <c r="D57" s="76" t="s">
        <v>91</v>
      </c>
      <c r="E57" s="83">
        <f>E58</f>
        <v>0</v>
      </c>
      <c r="F57" s="83">
        <f>F58</f>
        <v>21284</v>
      </c>
      <c r="G57" s="83">
        <f>G58</f>
        <v>21283</v>
      </c>
      <c r="H57" s="96">
        <f t="shared" si="0"/>
        <v>99.99530163503101</v>
      </c>
    </row>
    <row r="58" spans="1:8" ht="45">
      <c r="A58" s="23"/>
      <c r="B58" s="24"/>
      <c r="C58" s="42">
        <v>201</v>
      </c>
      <c r="D58" s="18" t="s">
        <v>37</v>
      </c>
      <c r="E58" s="93">
        <v>0</v>
      </c>
      <c r="F58" s="93">
        <v>21284</v>
      </c>
      <c r="G58" s="93">
        <v>21283</v>
      </c>
      <c r="H58" s="96">
        <f t="shared" si="0"/>
        <v>99.99530163503101</v>
      </c>
    </row>
    <row r="59" spans="1:8" s="62" customFormat="1" ht="28.5">
      <c r="A59" s="23">
        <v>754</v>
      </c>
      <c r="B59" s="91"/>
      <c r="C59" s="43"/>
      <c r="D59" s="14" t="s">
        <v>25</v>
      </c>
      <c r="E59" s="82">
        <f aca="true" t="shared" si="2" ref="E59:G60">E60</f>
        <v>0</v>
      </c>
      <c r="F59" s="82">
        <f t="shared" si="2"/>
        <v>30000</v>
      </c>
      <c r="G59" s="82">
        <f t="shared" si="2"/>
        <v>30000</v>
      </c>
      <c r="H59" s="96">
        <f t="shared" si="0"/>
        <v>100</v>
      </c>
    </row>
    <row r="60" spans="1:8" s="69" customFormat="1" ht="14.25">
      <c r="A60" s="89"/>
      <c r="B60" s="90">
        <v>75412</v>
      </c>
      <c r="C60" s="75"/>
      <c r="D60" s="76" t="s">
        <v>12</v>
      </c>
      <c r="E60" s="83">
        <f t="shared" si="2"/>
        <v>0</v>
      </c>
      <c r="F60" s="83">
        <f t="shared" si="2"/>
        <v>30000</v>
      </c>
      <c r="G60" s="83">
        <f t="shared" si="2"/>
        <v>30000</v>
      </c>
      <c r="H60" s="96">
        <f t="shared" si="0"/>
        <v>100</v>
      </c>
    </row>
    <row r="61" spans="1:8" ht="45">
      <c r="A61" s="23"/>
      <c r="B61" s="24"/>
      <c r="C61" s="42">
        <v>626</v>
      </c>
      <c r="D61" s="18" t="s">
        <v>92</v>
      </c>
      <c r="E61" s="93">
        <v>0</v>
      </c>
      <c r="F61" s="93">
        <v>30000</v>
      </c>
      <c r="G61" s="93">
        <v>30000</v>
      </c>
      <c r="H61" s="96">
        <f t="shared" si="0"/>
        <v>100</v>
      </c>
    </row>
    <row r="62" spans="1:8" s="62" customFormat="1" ht="42.75" customHeight="1">
      <c r="A62" s="22">
        <v>756</v>
      </c>
      <c r="B62" s="25"/>
      <c r="C62" s="26"/>
      <c r="D62" s="14" t="s">
        <v>41</v>
      </c>
      <c r="E62" s="82">
        <f>E63+E66+E74+E85+E90</f>
        <v>2457623</v>
      </c>
      <c r="F62" s="82">
        <f>F63+F66+F74+F85+F90</f>
        <v>2450123</v>
      </c>
      <c r="G62" s="82">
        <f>G63+G66+G74+G85+G90</f>
        <v>2337248</v>
      </c>
      <c r="H62" s="96">
        <f t="shared" si="0"/>
        <v>95.39308842862174</v>
      </c>
    </row>
    <row r="63" spans="1:8" s="69" customFormat="1" ht="15.75" customHeight="1">
      <c r="A63" s="73"/>
      <c r="B63" s="74">
        <v>75601</v>
      </c>
      <c r="C63" s="79"/>
      <c r="D63" s="76" t="s">
        <v>42</v>
      </c>
      <c r="E63" s="83">
        <f>E64+E65</f>
        <v>3000</v>
      </c>
      <c r="F63" s="83">
        <f>F64+F65</f>
        <v>5000</v>
      </c>
      <c r="G63" s="83">
        <f>G64+G65</f>
        <v>5969</v>
      </c>
      <c r="H63" s="96">
        <f t="shared" si="0"/>
        <v>119.38</v>
      </c>
    </row>
    <row r="64" spans="1:8" ht="30">
      <c r="A64" s="16"/>
      <c r="B64" s="20"/>
      <c r="C64" s="42">
        <v>35</v>
      </c>
      <c r="D64" s="18" t="s">
        <v>43</v>
      </c>
      <c r="E64" s="93">
        <v>3000</v>
      </c>
      <c r="F64" s="93">
        <v>5000</v>
      </c>
      <c r="G64" s="93">
        <v>5957</v>
      </c>
      <c r="H64" s="96">
        <f t="shared" si="0"/>
        <v>119.14</v>
      </c>
    </row>
    <row r="65" spans="1:8" ht="15">
      <c r="A65" s="16"/>
      <c r="B65" s="20"/>
      <c r="C65" s="42">
        <v>91</v>
      </c>
      <c r="D65" s="97" t="s">
        <v>86</v>
      </c>
      <c r="E65" s="93">
        <v>0</v>
      </c>
      <c r="F65" s="93">
        <v>0</v>
      </c>
      <c r="G65" s="93">
        <v>12</v>
      </c>
      <c r="H65" s="96">
        <v>0</v>
      </c>
    </row>
    <row r="66" spans="1:8" s="69" customFormat="1" ht="45" customHeight="1">
      <c r="A66" s="73"/>
      <c r="B66" s="78">
        <v>75615</v>
      </c>
      <c r="C66" s="75"/>
      <c r="D66" s="76" t="s">
        <v>44</v>
      </c>
      <c r="E66" s="83">
        <f>E67+E68+E69+E70+E71+E72+E73</f>
        <v>694400</v>
      </c>
      <c r="F66" s="83">
        <f>F67+F68+F69+F70+F71+F72+F73</f>
        <v>675400</v>
      </c>
      <c r="G66" s="83">
        <f>G67+G68+G69+G70+G71+G72+G73</f>
        <v>606281</v>
      </c>
      <c r="H66" s="96">
        <f t="shared" si="0"/>
        <v>89.76621261474682</v>
      </c>
    </row>
    <row r="67" spans="1:8" ht="15" customHeight="1">
      <c r="A67" s="16"/>
      <c r="B67" s="24"/>
      <c r="C67" s="42">
        <v>31</v>
      </c>
      <c r="D67" s="18" t="s">
        <v>45</v>
      </c>
      <c r="E67" s="93">
        <v>600000</v>
      </c>
      <c r="F67" s="93">
        <v>580000</v>
      </c>
      <c r="G67" s="93">
        <v>518139</v>
      </c>
      <c r="H67" s="96">
        <f t="shared" si="0"/>
        <v>89.33431034482759</v>
      </c>
    </row>
    <row r="68" spans="1:8" ht="15" customHeight="1">
      <c r="A68" s="16"/>
      <c r="B68" s="24"/>
      <c r="C68" s="42">
        <v>32</v>
      </c>
      <c r="D68" s="18" t="s">
        <v>46</v>
      </c>
      <c r="E68" s="93">
        <v>70000</v>
      </c>
      <c r="F68" s="93">
        <v>62500</v>
      </c>
      <c r="G68" s="93">
        <v>52014</v>
      </c>
      <c r="H68" s="96">
        <f t="shared" si="0"/>
        <v>83.2224</v>
      </c>
    </row>
    <row r="69" spans="1:8" ht="15" customHeight="1">
      <c r="A69" s="16"/>
      <c r="B69" s="24"/>
      <c r="C69" s="42">
        <v>33</v>
      </c>
      <c r="D69" s="18" t="s">
        <v>47</v>
      </c>
      <c r="E69" s="93">
        <v>20000</v>
      </c>
      <c r="F69" s="93">
        <v>26700</v>
      </c>
      <c r="G69" s="93">
        <v>26782</v>
      </c>
      <c r="H69" s="96">
        <f t="shared" si="0"/>
        <v>100.30711610486891</v>
      </c>
    </row>
    <row r="70" spans="1:8" ht="15" customHeight="1">
      <c r="A70" s="16"/>
      <c r="B70" s="24"/>
      <c r="C70" s="42">
        <v>34</v>
      </c>
      <c r="D70" s="18" t="s">
        <v>48</v>
      </c>
      <c r="E70" s="93">
        <v>1400</v>
      </c>
      <c r="F70" s="93">
        <v>1400</v>
      </c>
      <c r="G70" s="93">
        <v>1460</v>
      </c>
      <c r="H70" s="96">
        <f t="shared" si="0"/>
        <v>104.28571428571429</v>
      </c>
    </row>
    <row r="71" spans="1:8" ht="15" customHeight="1">
      <c r="A71" s="16"/>
      <c r="B71" s="24"/>
      <c r="C71" s="42">
        <v>50</v>
      </c>
      <c r="D71" s="18" t="s">
        <v>49</v>
      </c>
      <c r="E71" s="93">
        <v>3000</v>
      </c>
      <c r="F71" s="93">
        <v>4800</v>
      </c>
      <c r="G71" s="93">
        <v>5829</v>
      </c>
      <c r="H71" s="96">
        <f t="shared" si="0"/>
        <v>121.4375</v>
      </c>
    </row>
    <row r="72" spans="1:8" ht="15" customHeight="1">
      <c r="A72" s="16"/>
      <c r="B72" s="24"/>
      <c r="C72" s="42">
        <v>91</v>
      </c>
      <c r="D72" s="97" t="s">
        <v>86</v>
      </c>
      <c r="E72" s="93">
        <v>0</v>
      </c>
      <c r="F72" s="93">
        <v>0</v>
      </c>
      <c r="G72" s="93">
        <v>7</v>
      </c>
      <c r="H72" s="96">
        <v>0</v>
      </c>
    </row>
    <row r="73" spans="1:8" ht="29.25" customHeight="1">
      <c r="A73" s="16"/>
      <c r="B73" s="24"/>
      <c r="C73" s="42">
        <v>244</v>
      </c>
      <c r="D73" s="18" t="s">
        <v>93</v>
      </c>
      <c r="E73" s="93">
        <v>0</v>
      </c>
      <c r="F73" s="93">
        <v>0</v>
      </c>
      <c r="G73" s="93">
        <v>2050</v>
      </c>
      <c r="H73" s="96">
        <v>0</v>
      </c>
    </row>
    <row r="74" spans="1:8" s="69" customFormat="1" ht="57">
      <c r="A74" s="73"/>
      <c r="B74" s="78">
        <v>75616</v>
      </c>
      <c r="C74" s="75"/>
      <c r="D74" s="76" t="s">
        <v>50</v>
      </c>
      <c r="E74" s="83">
        <f>SUM(E75:E84)</f>
        <v>721160</v>
      </c>
      <c r="F74" s="83">
        <f>SUM(F75:F84)</f>
        <v>732160</v>
      </c>
      <c r="G74" s="83">
        <f>SUM(G75:G84)</f>
        <v>752655</v>
      </c>
      <c r="H74" s="96">
        <f t="shared" si="0"/>
        <v>102.79925152972027</v>
      </c>
    </row>
    <row r="75" spans="1:8" ht="15" customHeight="1">
      <c r="A75" s="16"/>
      <c r="B75" s="20"/>
      <c r="C75" s="42">
        <v>31</v>
      </c>
      <c r="D75" s="18" t="s">
        <v>45</v>
      </c>
      <c r="E75" s="93">
        <v>400000</v>
      </c>
      <c r="F75" s="93">
        <v>270000</v>
      </c>
      <c r="G75" s="93">
        <v>261303</v>
      </c>
      <c r="H75" s="96">
        <f t="shared" si="0"/>
        <v>96.77888888888889</v>
      </c>
    </row>
    <row r="76" spans="1:8" ht="15" customHeight="1">
      <c r="A76" s="16"/>
      <c r="B76" s="20"/>
      <c r="C76" s="42">
        <v>32</v>
      </c>
      <c r="D76" s="18" t="s">
        <v>46</v>
      </c>
      <c r="E76" s="93">
        <v>230000</v>
      </c>
      <c r="F76" s="93">
        <v>330000</v>
      </c>
      <c r="G76" s="93">
        <v>350392</v>
      </c>
      <c r="H76" s="96">
        <f aca="true" t="shared" si="3" ref="H76:H139">G76/F76*100</f>
        <v>106.17939393939393</v>
      </c>
    </row>
    <row r="77" spans="1:8" ht="15" customHeight="1">
      <c r="A77" s="16"/>
      <c r="B77" s="20"/>
      <c r="C77" s="42">
        <v>33</v>
      </c>
      <c r="D77" s="18" t="s">
        <v>47</v>
      </c>
      <c r="E77" s="93">
        <v>5000</v>
      </c>
      <c r="F77" s="93">
        <v>7000</v>
      </c>
      <c r="G77" s="93">
        <v>6894</v>
      </c>
      <c r="H77" s="96">
        <f t="shared" si="3"/>
        <v>98.4857142857143</v>
      </c>
    </row>
    <row r="78" spans="1:8" ht="15" customHeight="1">
      <c r="A78" s="16"/>
      <c r="B78" s="20"/>
      <c r="C78" s="42">
        <v>34</v>
      </c>
      <c r="D78" s="18" t="s">
        <v>48</v>
      </c>
      <c r="E78" s="93">
        <v>50000</v>
      </c>
      <c r="F78" s="93">
        <v>70000</v>
      </c>
      <c r="G78" s="93">
        <v>74148</v>
      </c>
      <c r="H78" s="96">
        <f t="shared" si="3"/>
        <v>105.92571428571429</v>
      </c>
    </row>
    <row r="79" spans="1:8" ht="15" customHeight="1">
      <c r="A79" s="16"/>
      <c r="B79" s="20"/>
      <c r="C79" s="42">
        <v>36</v>
      </c>
      <c r="D79" s="18" t="s">
        <v>51</v>
      </c>
      <c r="E79" s="93">
        <v>14700</v>
      </c>
      <c r="F79" s="93">
        <v>8700</v>
      </c>
      <c r="G79" s="93">
        <v>8178</v>
      </c>
      <c r="H79" s="96">
        <f t="shared" si="3"/>
        <v>94</v>
      </c>
    </row>
    <row r="80" spans="1:8" ht="15">
      <c r="A80" s="16"/>
      <c r="B80" s="20"/>
      <c r="C80" s="42">
        <v>37</v>
      </c>
      <c r="D80" s="18" t="s">
        <v>52</v>
      </c>
      <c r="E80" s="93">
        <v>260</v>
      </c>
      <c r="F80" s="93">
        <v>260</v>
      </c>
      <c r="G80" s="93">
        <v>360</v>
      </c>
      <c r="H80" s="96">
        <f t="shared" si="3"/>
        <v>138.46153846153845</v>
      </c>
    </row>
    <row r="81" spans="1:8" ht="15">
      <c r="A81" s="16"/>
      <c r="B81" s="20"/>
      <c r="C81" s="42">
        <v>43</v>
      </c>
      <c r="D81" s="18" t="s">
        <v>53</v>
      </c>
      <c r="E81" s="93">
        <v>1000</v>
      </c>
      <c r="F81" s="93">
        <v>1000</v>
      </c>
      <c r="G81" s="93">
        <v>1180</v>
      </c>
      <c r="H81" s="96">
        <f t="shared" si="3"/>
        <v>118</v>
      </c>
    </row>
    <row r="82" spans="1:8" ht="15">
      <c r="A82" s="16"/>
      <c r="B82" s="20"/>
      <c r="C82" s="42">
        <v>45</v>
      </c>
      <c r="D82" s="18" t="s">
        <v>54</v>
      </c>
      <c r="E82" s="93">
        <v>200</v>
      </c>
      <c r="F82" s="93">
        <v>200</v>
      </c>
      <c r="G82" s="93">
        <v>185</v>
      </c>
      <c r="H82" s="96">
        <f t="shared" si="3"/>
        <v>92.5</v>
      </c>
    </row>
    <row r="83" spans="1:8" ht="15">
      <c r="A83" s="16"/>
      <c r="B83" s="20"/>
      <c r="C83" s="42">
        <v>50</v>
      </c>
      <c r="D83" s="18" t="s">
        <v>49</v>
      </c>
      <c r="E83" s="93">
        <v>20000</v>
      </c>
      <c r="F83" s="93">
        <v>32000</v>
      </c>
      <c r="G83" s="93">
        <v>35037</v>
      </c>
      <c r="H83" s="96">
        <f t="shared" si="3"/>
        <v>109.490625</v>
      </c>
    </row>
    <row r="84" spans="1:8" ht="15">
      <c r="A84" s="16"/>
      <c r="B84" s="20"/>
      <c r="C84" s="42">
        <v>91</v>
      </c>
      <c r="D84" s="97" t="s">
        <v>86</v>
      </c>
      <c r="E84" s="93">
        <v>0</v>
      </c>
      <c r="F84" s="93">
        <v>13000</v>
      </c>
      <c r="G84" s="93">
        <v>14978</v>
      </c>
      <c r="H84" s="96">
        <f t="shared" si="3"/>
        <v>115.21538461538461</v>
      </c>
    </row>
    <row r="85" spans="1:8" s="69" customFormat="1" ht="28.5" customHeight="1">
      <c r="A85" s="73"/>
      <c r="B85" s="78">
        <v>75618</v>
      </c>
      <c r="C85" s="75"/>
      <c r="D85" s="76" t="s">
        <v>55</v>
      </c>
      <c r="E85" s="83">
        <f>SUM(E86:E89)</f>
        <v>91000</v>
      </c>
      <c r="F85" s="83">
        <f>SUM(F86:F89)</f>
        <v>104500</v>
      </c>
      <c r="G85" s="83">
        <f>SUM(G86:G89)</f>
        <v>103594</v>
      </c>
      <c r="H85" s="96">
        <f t="shared" si="3"/>
        <v>99.13301435406699</v>
      </c>
    </row>
    <row r="86" spans="1:8" ht="15.75" customHeight="1">
      <c r="A86" s="12"/>
      <c r="B86" s="15"/>
      <c r="C86" s="42">
        <v>41</v>
      </c>
      <c r="D86" s="18" t="s">
        <v>56</v>
      </c>
      <c r="E86" s="93">
        <v>10000</v>
      </c>
      <c r="F86" s="93">
        <v>23500</v>
      </c>
      <c r="G86" s="93">
        <v>26988</v>
      </c>
      <c r="H86" s="96">
        <f t="shared" si="3"/>
        <v>114.84255319148937</v>
      </c>
    </row>
    <row r="87" spans="1:8" ht="15" customHeight="1">
      <c r="A87" s="16"/>
      <c r="B87" s="20"/>
      <c r="C87" s="42">
        <v>48</v>
      </c>
      <c r="D87" s="18" t="s">
        <v>57</v>
      </c>
      <c r="E87" s="93">
        <v>80000</v>
      </c>
      <c r="F87" s="93">
        <v>80000</v>
      </c>
      <c r="G87" s="93">
        <v>76541</v>
      </c>
      <c r="H87" s="96">
        <f t="shared" si="3"/>
        <v>95.67625</v>
      </c>
    </row>
    <row r="88" spans="1:8" ht="15.75" customHeight="1">
      <c r="A88" s="12"/>
      <c r="B88" s="15"/>
      <c r="C88" s="42">
        <v>59</v>
      </c>
      <c r="D88" s="18" t="s">
        <v>58</v>
      </c>
      <c r="E88" s="93">
        <v>1000</v>
      </c>
      <c r="F88" s="93">
        <v>1000</v>
      </c>
      <c r="G88" s="93">
        <v>0</v>
      </c>
      <c r="H88" s="96">
        <f t="shared" si="3"/>
        <v>0</v>
      </c>
    </row>
    <row r="89" spans="1:8" ht="15.75" customHeight="1">
      <c r="A89" s="12"/>
      <c r="B89" s="15"/>
      <c r="C89" s="42">
        <v>91</v>
      </c>
      <c r="D89" s="97" t="s">
        <v>86</v>
      </c>
      <c r="E89" s="93">
        <v>0</v>
      </c>
      <c r="F89" s="93">
        <v>0</v>
      </c>
      <c r="G89" s="93">
        <v>65</v>
      </c>
      <c r="H89" s="96">
        <v>0</v>
      </c>
    </row>
    <row r="90" spans="1:8" s="69" customFormat="1" ht="17.25" customHeight="1">
      <c r="A90" s="80"/>
      <c r="B90" s="81">
        <v>75621</v>
      </c>
      <c r="C90" s="75"/>
      <c r="D90" s="76" t="s">
        <v>59</v>
      </c>
      <c r="E90" s="83">
        <f>SUM(E91:E92)</f>
        <v>948063</v>
      </c>
      <c r="F90" s="83">
        <f>SUM(F91:F92)</f>
        <v>933063</v>
      </c>
      <c r="G90" s="83">
        <f>SUM(G91:G92)</f>
        <v>868749</v>
      </c>
      <c r="H90" s="96">
        <f t="shared" si="3"/>
        <v>93.10721784059596</v>
      </c>
    </row>
    <row r="91" spans="1:8" ht="15.75" customHeight="1">
      <c r="A91" s="12"/>
      <c r="B91" s="15"/>
      <c r="C91" s="42">
        <v>1</v>
      </c>
      <c r="D91" s="18" t="s">
        <v>60</v>
      </c>
      <c r="E91" s="93">
        <v>942063</v>
      </c>
      <c r="F91" s="93">
        <v>920641</v>
      </c>
      <c r="G91" s="93">
        <v>855187</v>
      </c>
      <c r="H91" s="96">
        <f t="shared" si="3"/>
        <v>92.89038832726328</v>
      </c>
    </row>
    <row r="92" spans="1:8" ht="15" customHeight="1">
      <c r="A92" s="16"/>
      <c r="B92" s="20"/>
      <c r="C92" s="42">
        <v>2</v>
      </c>
      <c r="D92" s="18" t="s">
        <v>61</v>
      </c>
      <c r="E92" s="93">
        <v>6000</v>
      </c>
      <c r="F92" s="93">
        <v>12422</v>
      </c>
      <c r="G92" s="93">
        <v>13562</v>
      </c>
      <c r="H92" s="96">
        <f t="shared" si="3"/>
        <v>109.17726614071807</v>
      </c>
    </row>
    <row r="93" spans="1:8" s="62" customFormat="1" ht="15.75" customHeight="1">
      <c r="A93" s="12">
        <v>758</v>
      </c>
      <c r="B93" s="13"/>
      <c r="C93" s="43"/>
      <c r="D93" s="14" t="s">
        <v>13</v>
      </c>
      <c r="E93" s="82">
        <f>E94+E96+E98+E100</f>
        <v>7251839</v>
      </c>
      <c r="F93" s="82">
        <f>F94+F96+F98+F100</f>
        <v>7574162</v>
      </c>
      <c r="G93" s="82">
        <f>G94+G96+G98+G100</f>
        <v>7573197</v>
      </c>
      <c r="H93" s="96">
        <f t="shared" si="3"/>
        <v>99.98725931660822</v>
      </c>
    </row>
    <row r="94" spans="1:8" s="69" customFormat="1" ht="28.5">
      <c r="A94" s="73"/>
      <c r="B94" s="78">
        <v>75801</v>
      </c>
      <c r="C94" s="75"/>
      <c r="D94" s="76" t="s">
        <v>62</v>
      </c>
      <c r="E94" s="83">
        <f>E95</f>
        <v>4958479</v>
      </c>
      <c r="F94" s="83">
        <f>F95</f>
        <v>5180980</v>
      </c>
      <c r="G94" s="83">
        <f>G95</f>
        <v>5180980</v>
      </c>
      <c r="H94" s="96">
        <f t="shared" si="3"/>
        <v>100</v>
      </c>
    </row>
    <row r="95" spans="1:8" ht="15.75" customHeight="1">
      <c r="A95" s="12"/>
      <c r="B95" s="15"/>
      <c r="C95" s="42">
        <v>292</v>
      </c>
      <c r="D95" s="18" t="s">
        <v>63</v>
      </c>
      <c r="E95" s="93">
        <v>4958479</v>
      </c>
      <c r="F95" s="93">
        <v>5180980</v>
      </c>
      <c r="G95" s="93">
        <v>5180980</v>
      </c>
      <c r="H95" s="96">
        <f t="shared" si="3"/>
        <v>100</v>
      </c>
    </row>
    <row r="96" spans="1:8" s="69" customFormat="1" ht="15.75" customHeight="1">
      <c r="A96" s="73"/>
      <c r="B96" s="74">
        <v>75802</v>
      </c>
      <c r="C96" s="75"/>
      <c r="D96" s="76" t="s">
        <v>64</v>
      </c>
      <c r="E96" s="83">
        <f>E97</f>
        <v>2081821</v>
      </c>
      <c r="F96" s="83">
        <f>F97</f>
        <v>2080913</v>
      </c>
      <c r="G96" s="83">
        <f>G97</f>
        <v>2080913</v>
      </c>
      <c r="H96" s="96">
        <f t="shared" si="3"/>
        <v>100</v>
      </c>
    </row>
    <row r="97" spans="1:8" ht="15.75" customHeight="1">
      <c r="A97" s="12"/>
      <c r="B97" s="15"/>
      <c r="C97" s="42">
        <v>292</v>
      </c>
      <c r="D97" s="18" t="s">
        <v>63</v>
      </c>
      <c r="E97" s="93">
        <v>2081821</v>
      </c>
      <c r="F97" s="93">
        <v>2080913</v>
      </c>
      <c r="G97" s="93">
        <v>2080913</v>
      </c>
      <c r="H97" s="96">
        <f t="shared" si="3"/>
        <v>100</v>
      </c>
    </row>
    <row r="98" spans="1:8" s="69" customFormat="1" ht="15.75" customHeight="1">
      <c r="A98" s="73"/>
      <c r="B98" s="74">
        <v>75805</v>
      </c>
      <c r="C98" s="75"/>
      <c r="D98" s="76" t="s">
        <v>65</v>
      </c>
      <c r="E98" s="83">
        <f>E99</f>
        <v>211539</v>
      </c>
      <c r="F98" s="83">
        <f>F99</f>
        <v>312269</v>
      </c>
      <c r="G98" s="83">
        <f>G99</f>
        <v>312269</v>
      </c>
      <c r="H98" s="96">
        <f t="shared" si="3"/>
        <v>100</v>
      </c>
    </row>
    <row r="99" spans="1:8" ht="15.75" customHeight="1">
      <c r="A99" s="12"/>
      <c r="B99" s="15"/>
      <c r="C99" s="42">
        <v>292</v>
      </c>
      <c r="D99" s="18" t="s">
        <v>63</v>
      </c>
      <c r="E99" s="93">
        <v>211539</v>
      </c>
      <c r="F99" s="93">
        <v>312269</v>
      </c>
      <c r="G99" s="93">
        <v>312269</v>
      </c>
      <c r="H99" s="96">
        <f t="shared" si="3"/>
        <v>100</v>
      </c>
    </row>
    <row r="100" spans="1:8" s="69" customFormat="1" ht="15.75" customHeight="1">
      <c r="A100" s="73"/>
      <c r="B100" s="74">
        <v>75814</v>
      </c>
      <c r="C100" s="75"/>
      <c r="D100" s="76" t="s">
        <v>97</v>
      </c>
      <c r="E100" s="83">
        <f>E101+E102+E103</f>
        <v>0</v>
      </c>
      <c r="F100" s="83">
        <f>F101+F102+F103</f>
        <v>0</v>
      </c>
      <c r="G100" s="83">
        <f>G101+G102+G103</f>
        <v>-965</v>
      </c>
      <c r="H100" s="96">
        <v>0</v>
      </c>
    </row>
    <row r="101" spans="1:8" s="85" customFormat="1" ht="15.75" customHeight="1">
      <c r="A101" s="92"/>
      <c r="B101" s="19"/>
      <c r="C101" s="42">
        <v>36</v>
      </c>
      <c r="D101" s="18" t="s">
        <v>99</v>
      </c>
      <c r="E101" s="94">
        <v>0</v>
      </c>
      <c r="F101" s="94">
        <v>0</v>
      </c>
      <c r="G101" s="94">
        <v>-624</v>
      </c>
      <c r="H101" s="96">
        <v>0</v>
      </c>
    </row>
    <row r="102" spans="1:8" s="85" customFormat="1" ht="15.75" customHeight="1">
      <c r="A102" s="92"/>
      <c r="B102" s="19"/>
      <c r="C102" s="42">
        <v>50</v>
      </c>
      <c r="D102" s="18" t="s">
        <v>98</v>
      </c>
      <c r="E102" s="94">
        <v>0</v>
      </c>
      <c r="F102" s="94">
        <v>0</v>
      </c>
      <c r="G102" s="94">
        <v>-283</v>
      </c>
      <c r="H102" s="96">
        <v>0</v>
      </c>
    </row>
    <row r="103" spans="1:8" s="85" customFormat="1" ht="15.75" customHeight="1">
      <c r="A103" s="92"/>
      <c r="B103" s="19"/>
      <c r="C103" s="42">
        <v>91</v>
      </c>
      <c r="D103" s="97" t="s">
        <v>86</v>
      </c>
      <c r="E103" s="94">
        <v>0</v>
      </c>
      <c r="F103" s="94">
        <v>0</v>
      </c>
      <c r="G103" s="94">
        <v>-58</v>
      </c>
      <c r="H103" s="96">
        <v>0</v>
      </c>
    </row>
    <row r="104" spans="1:8" s="62" customFormat="1" ht="15.75" customHeight="1">
      <c r="A104" s="12">
        <v>801</v>
      </c>
      <c r="B104" s="13"/>
      <c r="C104" s="43"/>
      <c r="D104" s="14" t="s">
        <v>66</v>
      </c>
      <c r="E104" s="82">
        <f>E105+E111+E114+E116</f>
        <v>136475</v>
      </c>
      <c r="F104" s="82">
        <f>F105+F111+F114+F116</f>
        <v>193043</v>
      </c>
      <c r="G104" s="82">
        <f>G105+G111+G114+G116</f>
        <v>194565</v>
      </c>
      <c r="H104" s="96">
        <f t="shared" si="3"/>
        <v>100.78842537672953</v>
      </c>
    </row>
    <row r="105" spans="1:8" s="69" customFormat="1" ht="15.75" customHeight="1">
      <c r="A105" s="73"/>
      <c r="B105" s="74">
        <v>80101</v>
      </c>
      <c r="C105" s="75"/>
      <c r="D105" s="76" t="s">
        <v>67</v>
      </c>
      <c r="E105" s="83">
        <f>SUM(E106:E110)</f>
        <v>38280</v>
      </c>
      <c r="F105" s="83">
        <f>SUM(F106:F110)</f>
        <v>39892</v>
      </c>
      <c r="G105" s="83">
        <f>SUM(G106:G110)</f>
        <v>41414</v>
      </c>
      <c r="H105" s="96">
        <f t="shared" si="3"/>
        <v>103.81530131354657</v>
      </c>
    </row>
    <row r="106" spans="1:8" ht="15.75" customHeight="1">
      <c r="A106" s="12"/>
      <c r="B106" s="15"/>
      <c r="C106" s="42">
        <v>83</v>
      </c>
      <c r="D106" s="18" t="s">
        <v>38</v>
      </c>
      <c r="E106" s="93">
        <v>5966</v>
      </c>
      <c r="F106" s="93">
        <v>8866</v>
      </c>
      <c r="G106" s="93">
        <v>10388</v>
      </c>
      <c r="H106" s="96">
        <f t="shared" si="3"/>
        <v>117.16670426347847</v>
      </c>
    </row>
    <row r="107" spans="1:8" ht="30" customHeight="1">
      <c r="A107" s="12"/>
      <c r="B107" s="15"/>
      <c r="C107" s="42">
        <v>201</v>
      </c>
      <c r="D107" s="18" t="s">
        <v>37</v>
      </c>
      <c r="E107" s="93">
        <v>0</v>
      </c>
      <c r="F107" s="93">
        <v>4226</v>
      </c>
      <c r="G107" s="93">
        <v>4226</v>
      </c>
      <c r="H107" s="96">
        <f t="shared" si="3"/>
        <v>100</v>
      </c>
    </row>
    <row r="108" spans="1:8" ht="31.5" customHeight="1">
      <c r="A108" s="12"/>
      <c r="B108" s="15"/>
      <c r="C108" s="42">
        <v>203</v>
      </c>
      <c r="D108" s="18" t="s">
        <v>68</v>
      </c>
      <c r="E108" s="93">
        <v>32314</v>
      </c>
      <c r="F108" s="93">
        <v>0</v>
      </c>
      <c r="G108" s="93">
        <v>0</v>
      </c>
      <c r="H108" s="96">
        <v>0</v>
      </c>
    </row>
    <row r="109" spans="1:8" ht="44.25" customHeight="1">
      <c r="A109" s="12"/>
      <c r="B109" s="15"/>
      <c r="C109" s="42">
        <v>270</v>
      </c>
      <c r="D109" s="7" t="s">
        <v>83</v>
      </c>
      <c r="E109" s="93">
        <v>0</v>
      </c>
      <c r="F109" s="93">
        <v>4000</v>
      </c>
      <c r="G109" s="93">
        <v>4000</v>
      </c>
      <c r="H109" s="96">
        <f t="shared" si="3"/>
        <v>100</v>
      </c>
    </row>
    <row r="110" spans="1:8" ht="47.25" customHeight="1">
      <c r="A110" s="12"/>
      <c r="B110" s="15"/>
      <c r="C110" s="42">
        <v>626</v>
      </c>
      <c r="D110" s="18" t="s">
        <v>92</v>
      </c>
      <c r="E110" s="93">
        <v>0</v>
      </c>
      <c r="F110" s="93">
        <v>22800</v>
      </c>
      <c r="G110" s="93">
        <v>22800</v>
      </c>
      <c r="H110" s="96">
        <f t="shared" si="3"/>
        <v>100</v>
      </c>
    </row>
    <row r="111" spans="1:8" s="69" customFormat="1" ht="15.75" customHeight="1">
      <c r="A111" s="73"/>
      <c r="B111" s="74">
        <v>80110</v>
      </c>
      <c r="C111" s="75"/>
      <c r="D111" s="76" t="s">
        <v>14</v>
      </c>
      <c r="E111" s="83">
        <f>E112+E113</f>
        <v>50000</v>
      </c>
      <c r="F111" s="83">
        <f>F112+F113</f>
        <v>122726</v>
      </c>
      <c r="G111" s="83">
        <f>G112+G113</f>
        <v>122726</v>
      </c>
      <c r="H111" s="96">
        <f t="shared" si="3"/>
        <v>100</v>
      </c>
    </row>
    <row r="112" spans="1:8" s="85" customFormat="1" ht="46.5" customHeight="1">
      <c r="A112" s="92"/>
      <c r="B112" s="19"/>
      <c r="C112" s="42">
        <v>270</v>
      </c>
      <c r="D112" s="7" t="s">
        <v>83</v>
      </c>
      <c r="E112" s="94">
        <v>0</v>
      </c>
      <c r="F112" s="94">
        <v>50000</v>
      </c>
      <c r="G112" s="94">
        <v>50000</v>
      </c>
      <c r="H112" s="96">
        <f t="shared" si="3"/>
        <v>100</v>
      </c>
    </row>
    <row r="113" spans="1:8" ht="31.5" customHeight="1">
      <c r="A113" s="12"/>
      <c r="B113" s="15"/>
      <c r="C113" s="42">
        <v>633</v>
      </c>
      <c r="D113" s="18" t="s">
        <v>31</v>
      </c>
      <c r="E113" s="93">
        <v>50000</v>
      </c>
      <c r="F113" s="93">
        <v>72726</v>
      </c>
      <c r="G113" s="93">
        <v>72726</v>
      </c>
      <c r="H113" s="96">
        <f t="shared" si="3"/>
        <v>100</v>
      </c>
    </row>
    <row r="114" spans="1:8" s="69" customFormat="1" ht="15.75" customHeight="1">
      <c r="A114" s="73"/>
      <c r="B114" s="74">
        <v>80146</v>
      </c>
      <c r="C114" s="75"/>
      <c r="D114" s="76" t="s">
        <v>69</v>
      </c>
      <c r="E114" s="83">
        <f>E115</f>
        <v>30132</v>
      </c>
      <c r="F114" s="83">
        <f>F115</f>
        <v>0</v>
      </c>
      <c r="G114" s="83">
        <f>G115</f>
        <v>0</v>
      </c>
      <c r="H114" s="96">
        <v>0</v>
      </c>
    </row>
    <row r="115" spans="1:8" ht="31.5" customHeight="1">
      <c r="A115" s="12"/>
      <c r="B115" s="15"/>
      <c r="C115" s="42">
        <v>203</v>
      </c>
      <c r="D115" s="18" t="s">
        <v>68</v>
      </c>
      <c r="E115" s="93">
        <v>30132</v>
      </c>
      <c r="F115" s="93">
        <v>0</v>
      </c>
      <c r="G115" s="93">
        <v>0</v>
      </c>
      <c r="H115" s="96">
        <v>0</v>
      </c>
    </row>
    <row r="116" spans="1:8" s="69" customFormat="1" ht="15.75" customHeight="1">
      <c r="A116" s="73"/>
      <c r="B116" s="74">
        <v>80195</v>
      </c>
      <c r="C116" s="75"/>
      <c r="D116" s="76" t="s">
        <v>3</v>
      </c>
      <c r="E116" s="83">
        <f>E117+E118</f>
        <v>18063</v>
      </c>
      <c r="F116" s="83">
        <f>F117+F118</f>
        <v>30425</v>
      </c>
      <c r="G116" s="83">
        <f>G117+G118</f>
        <v>30425</v>
      </c>
      <c r="H116" s="96">
        <f t="shared" si="3"/>
        <v>100</v>
      </c>
    </row>
    <row r="117" spans="1:8" s="85" customFormat="1" ht="45.75" customHeight="1">
      <c r="A117" s="92"/>
      <c r="B117" s="19"/>
      <c r="C117" s="42">
        <v>202</v>
      </c>
      <c r="D117" s="7" t="s">
        <v>88</v>
      </c>
      <c r="E117" s="94">
        <v>0</v>
      </c>
      <c r="F117" s="94">
        <v>5000</v>
      </c>
      <c r="G117" s="94">
        <v>5000</v>
      </c>
      <c r="H117" s="96">
        <f t="shared" si="3"/>
        <v>100</v>
      </c>
    </row>
    <row r="118" spans="1:8" ht="32.25" customHeight="1">
      <c r="A118" s="12"/>
      <c r="B118" s="15"/>
      <c r="C118" s="42">
        <v>203</v>
      </c>
      <c r="D118" s="18" t="s">
        <v>68</v>
      </c>
      <c r="E118" s="93">
        <v>18063</v>
      </c>
      <c r="F118" s="93">
        <v>25425</v>
      </c>
      <c r="G118" s="93">
        <v>25425</v>
      </c>
      <c r="H118" s="96">
        <f t="shared" si="3"/>
        <v>100</v>
      </c>
    </row>
    <row r="119" spans="1:8" s="62" customFormat="1" ht="15.75" customHeight="1">
      <c r="A119" s="12">
        <v>853</v>
      </c>
      <c r="B119" s="13"/>
      <c r="C119" s="43"/>
      <c r="D119" s="14" t="s">
        <v>15</v>
      </c>
      <c r="E119" s="82">
        <f>E120+E122+E124+E126+E128+E130+E133</f>
        <v>864900</v>
      </c>
      <c r="F119" s="82">
        <f>F120+F122+F124+F126+F128+F130+F133</f>
        <v>852273</v>
      </c>
      <c r="G119" s="82">
        <f>G120+G122+G124+G126+G128+G130+G133</f>
        <v>850323</v>
      </c>
      <c r="H119" s="96">
        <f t="shared" si="3"/>
        <v>99.77120007321598</v>
      </c>
    </row>
    <row r="120" spans="1:8" s="69" customFormat="1" ht="15.75" customHeight="1">
      <c r="A120" s="73"/>
      <c r="B120" s="74">
        <v>85313</v>
      </c>
      <c r="C120" s="75"/>
      <c r="D120" s="76" t="s">
        <v>70</v>
      </c>
      <c r="E120" s="83">
        <f>E121</f>
        <v>36900</v>
      </c>
      <c r="F120" s="83">
        <f>F121</f>
        <v>26000</v>
      </c>
      <c r="G120" s="83">
        <f>G121</f>
        <v>24161</v>
      </c>
      <c r="H120" s="96">
        <f t="shared" si="3"/>
        <v>92.92692307692307</v>
      </c>
    </row>
    <row r="121" spans="1:8" ht="32.25" customHeight="1">
      <c r="A121" s="12"/>
      <c r="B121" s="15"/>
      <c r="C121" s="42">
        <v>201</v>
      </c>
      <c r="D121" s="18" t="s">
        <v>37</v>
      </c>
      <c r="E121" s="93">
        <v>36900</v>
      </c>
      <c r="F121" s="93">
        <v>26000</v>
      </c>
      <c r="G121" s="93">
        <v>24161</v>
      </c>
      <c r="H121" s="96">
        <f t="shared" si="3"/>
        <v>92.92692307692307</v>
      </c>
    </row>
    <row r="122" spans="1:8" s="69" customFormat="1" ht="15.75" customHeight="1">
      <c r="A122" s="73"/>
      <c r="B122" s="74">
        <v>85314</v>
      </c>
      <c r="C122" s="75"/>
      <c r="D122" s="76" t="s">
        <v>71</v>
      </c>
      <c r="E122" s="83">
        <f>E123</f>
        <v>652800</v>
      </c>
      <c r="F122" s="83">
        <f>F123</f>
        <v>536902</v>
      </c>
      <c r="G122" s="83">
        <f>G123</f>
        <v>536902</v>
      </c>
      <c r="H122" s="96">
        <f t="shared" si="3"/>
        <v>100</v>
      </c>
    </row>
    <row r="123" spans="1:8" ht="30.75" customHeight="1">
      <c r="A123" s="12"/>
      <c r="B123" s="15"/>
      <c r="C123" s="42">
        <v>201</v>
      </c>
      <c r="D123" s="18" t="s">
        <v>37</v>
      </c>
      <c r="E123" s="93">
        <v>652800</v>
      </c>
      <c r="F123" s="93">
        <v>536902</v>
      </c>
      <c r="G123" s="93">
        <v>536902</v>
      </c>
      <c r="H123" s="96">
        <f t="shared" si="3"/>
        <v>100</v>
      </c>
    </row>
    <row r="124" spans="1:8" s="69" customFormat="1" ht="14.25">
      <c r="A124" s="80"/>
      <c r="B124" s="81">
        <v>85315</v>
      </c>
      <c r="C124" s="75"/>
      <c r="D124" s="76" t="s">
        <v>16</v>
      </c>
      <c r="E124" s="83">
        <f>E125</f>
        <v>0</v>
      </c>
      <c r="F124" s="83">
        <f>F125</f>
        <v>3404</v>
      </c>
      <c r="G124" s="83">
        <f>G125</f>
        <v>3404</v>
      </c>
      <c r="H124" s="96">
        <f t="shared" si="3"/>
        <v>100</v>
      </c>
    </row>
    <row r="125" spans="1:8" ht="30">
      <c r="A125" s="16"/>
      <c r="B125" s="20"/>
      <c r="C125" s="42">
        <v>203</v>
      </c>
      <c r="D125" s="18" t="s">
        <v>68</v>
      </c>
      <c r="E125" s="93">
        <v>0</v>
      </c>
      <c r="F125" s="93">
        <v>3404</v>
      </c>
      <c r="G125" s="93">
        <v>3404</v>
      </c>
      <c r="H125" s="96">
        <f t="shared" si="3"/>
        <v>100</v>
      </c>
    </row>
    <row r="126" spans="1:8" s="69" customFormat="1" ht="14.25">
      <c r="A126" s="80"/>
      <c r="B126" s="81">
        <v>85316</v>
      </c>
      <c r="C126" s="75"/>
      <c r="D126" s="76" t="s">
        <v>72</v>
      </c>
      <c r="E126" s="83">
        <f>E127</f>
        <v>37600</v>
      </c>
      <c r="F126" s="83">
        <f>F127</f>
        <v>31636</v>
      </c>
      <c r="G126" s="83">
        <f>G127</f>
        <v>31636</v>
      </c>
      <c r="H126" s="96">
        <f t="shared" si="3"/>
        <v>100</v>
      </c>
    </row>
    <row r="127" spans="1:8" ht="45" customHeight="1">
      <c r="A127" s="16"/>
      <c r="B127" s="20"/>
      <c r="C127" s="42">
        <v>201</v>
      </c>
      <c r="D127" s="18" t="s">
        <v>37</v>
      </c>
      <c r="E127" s="93">
        <v>37600</v>
      </c>
      <c r="F127" s="93">
        <v>31636</v>
      </c>
      <c r="G127" s="93">
        <v>31636</v>
      </c>
      <c r="H127" s="96">
        <f t="shared" si="3"/>
        <v>100</v>
      </c>
    </row>
    <row r="128" spans="1:8" s="69" customFormat="1" ht="14.25">
      <c r="A128" s="80"/>
      <c r="B128" s="81">
        <v>85319</v>
      </c>
      <c r="C128" s="75"/>
      <c r="D128" s="76" t="s">
        <v>17</v>
      </c>
      <c r="E128" s="83">
        <f>E129</f>
        <v>114900</v>
      </c>
      <c r="F128" s="83">
        <f>F129</f>
        <v>116200</v>
      </c>
      <c r="G128" s="83">
        <f>G129</f>
        <v>116200</v>
      </c>
      <c r="H128" s="96">
        <f t="shared" si="3"/>
        <v>100</v>
      </c>
    </row>
    <row r="129" spans="1:8" ht="31.5" customHeight="1">
      <c r="A129" s="16"/>
      <c r="B129" s="20"/>
      <c r="C129" s="42">
        <v>201</v>
      </c>
      <c r="D129" s="18" t="s">
        <v>37</v>
      </c>
      <c r="E129" s="93">
        <v>114900</v>
      </c>
      <c r="F129" s="93">
        <v>116200</v>
      </c>
      <c r="G129" s="93">
        <v>116200</v>
      </c>
      <c r="H129" s="96">
        <f t="shared" si="3"/>
        <v>100</v>
      </c>
    </row>
    <row r="130" spans="1:8" s="69" customFormat="1" ht="14.25">
      <c r="A130" s="80"/>
      <c r="B130" s="81">
        <v>85328</v>
      </c>
      <c r="C130" s="75"/>
      <c r="D130" s="76" t="s">
        <v>73</v>
      </c>
      <c r="E130" s="83">
        <f>E131+E132</f>
        <v>22700</v>
      </c>
      <c r="F130" s="83">
        <f>F131+F132</f>
        <v>31200</v>
      </c>
      <c r="G130" s="83">
        <f>G131+G132</f>
        <v>31089</v>
      </c>
      <c r="H130" s="96">
        <f t="shared" si="3"/>
        <v>99.64423076923077</v>
      </c>
    </row>
    <row r="131" spans="1:8" ht="45">
      <c r="A131" s="16"/>
      <c r="B131" s="20"/>
      <c r="C131" s="42">
        <v>201</v>
      </c>
      <c r="D131" s="18" t="s">
        <v>37</v>
      </c>
      <c r="E131" s="93">
        <v>12700</v>
      </c>
      <c r="F131" s="93">
        <v>14700</v>
      </c>
      <c r="G131" s="93">
        <v>14603</v>
      </c>
      <c r="H131" s="96">
        <f t="shared" si="3"/>
        <v>99.34013605442176</v>
      </c>
    </row>
    <row r="132" spans="1:8" ht="15">
      <c r="A132" s="16"/>
      <c r="B132" s="20"/>
      <c r="C132" s="42">
        <v>83</v>
      </c>
      <c r="D132" s="18" t="s">
        <v>38</v>
      </c>
      <c r="E132" s="93">
        <v>10000</v>
      </c>
      <c r="F132" s="93">
        <v>16500</v>
      </c>
      <c r="G132" s="93">
        <v>16486</v>
      </c>
      <c r="H132" s="96">
        <f t="shared" si="3"/>
        <v>99.9151515151515</v>
      </c>
    </row>
    <row r="133" spans="1:8" s="69" customFormat="1" ht="14.25">
      <c r="A133" s="80"/>
      <c r="B133" s="81">
        <v>85395</v>
      </c>
      <c r="C133" s="75"/>
      <c r="D133" s="76" t="s">
        <v>3</v>
      </c>
      <c r="E133" s="83">
        <f>E134+E135</f>
        <v>0</v>
      </c>
      <c r="F133" s="83">
        <f>F134+F135</f>
        <v>106931</v>
      </c>
      <c r="G133" s="83">
        <f>G134+G135</f>
        <v>106931</v>
      </c>
      <c r="H133" s="96">
        <f t="shared" si="3"/>
        <v>100</v>
      </c>
    </row>
    <row r="134" spans="1:8" ht="45">
      <c r="A134" s="16"/>
      <c r="B134" s="27"/>
      <c r="C134" s="42">
        <v>201</v>
      </c>
      <c r="D134" s="18" t="s">
        <v>37</v>
      </c>
      <c r="E134" s="93">
        <v>0</v>
      </c>
      <c r="F134" s="93">
        <v>4950</v>
      </c>
      <c r="G134" s="93">
        <v>4950</v>
      </c>
      <c r="H134" s="96">
        <f t="shared" si="3"/>
        <v>100</v>
      </c>
    </row>
    <row r="135" spans="1:8" ht="30">
      <c r="A135" s="16"/>
      <c r="B135" s="20"/>
      <c r="C135" s="42">
        <v>203</v>
      </c>
      <c r="D135" s="18" t="s">
        <v>68</v>
      </c>
      <c r="E135" s="93">
        <v>0</v>
      </c>
      <c r="F135" s="93">
        <v>101981</v>
      </c>
      <c r="G135" s="93">
        <v>101981</v>
      </c>
      <c r="H135" s="96">
        <f t="shared" si="3"/>
        <v>100</v>
      </c>
    </row>
    <row r="136" spans="1:8" s="62" customFormat="1" ht="14.25">
      <c r="A136" s="16">
        <v>854</v>
      </c>
      <c r="B136" s="21"/>
      <c r="C136" s="43"/>
      <c r="D136" s="14" t="s">
        <v>18</v>
      </c>
      <c r="E136" s="82">
        <f aca="true" t="shared" si="4" ref="E136:G137">E137</f>
        <v>1381</v>
      </c>
      <c r="F136" s="82">
        <f t="shared" si="4"/>
        <v>2278</v>
      </c>
      <c r="G136" s="82">
        <f t="shared" si="4"/>
        <v>2278</v>
      </c>
      <c r="H136" s="96">
        <f t="shared" si="3"/>
        <v>100</v>
      </c>
    </row>
    <row r="137" spans="1:8" s="69" customFormat="1" ht="14.25">
      <c r="A137" s="80"/>
      <c r="B137" s="81">
        <v>85495</v>
      </c>
      <c r="C137" s="75"/>
      <c r="D137" s="76" t="s">
        <v>3</v>
      </c>
      <c r="E137" s="83">
        <f t="shared" si="4"/>
        <v>1381</v>
      </c>
      <c r="F137" s="83">
        <f t="shared" si="4"/>
        <v>2278</v>
      </c>
      <c r="G137" s="83">
        <f t="shared" si="4"/>
        <v>2278</v>
      </c>
      <c r="H137" s="96">
        <f t="shared" si="3"/>
        <v>100</v>
      </c>
    </row>
    <row r="138" spans="1:8" ht="30">
      <c r="A138" s="16"/>
      <c r="B138" s="20"/>
      <c r="C138" s="42">
        <v>203</v>
      </c>
      <c r="D138" s="18" t="s">
        <v>68</v>
      </c>
      <c r="E138" s="93">
        <v>1381</v>
      </c>
      <c r="F138" s="93">
        <v>2278</v>
      </c>
      <c r="G138" s="93">
        <v>2278</v>
      </c>
      <c r="H138" s="96">
        <f t="shared" si="3"/>
        <v>100</v>
      </c>
    </row>
    <row r="139" spans="1:8" s="62" customFormat="1" ht="15.75" customHeight="1">
      <c r="A139" s="12">
        <v>900</v>
      </c>
      <c r="B139" s="13"/>
      <c r="C139" s="43"/>
      <c r="D139" s="14" t="s">
        <v>19</v>
      </c>
      <c r="E139" s="82">
        <f>E140+E143+E146</f>
        <v>776000</v>
      </c>
      <c r="F139" s="82">
        <f>F140+F143+F146</f>
        <v>624971</v>
      </c>
      <c r="G139" s="82">
        <f>G140+G143+G146</f>
        <v>625971</v>
      </c>
      <c r="H139" s="96">
        <f t="shared" si="3"/>
        <v>100.1600074243445</v>
      </c>
    </row>
    <row r="140" spans="1:8" s="69" customFormat="1" ht="14.25">
      <c r="A140" s="73"/>
      <c r="B140" s="74">
        <v>90001</v>
      </c>
      <c r="C140" s="75"/>
      <c r="D140" s="76" t="s">
        <v>20</v>
      </c>
      <c r="E140" s="83">
        <f>E141+E142</f>
        <v>706000</v>
      </c>
      <c r="F140" s="83">
        <f>F141+F142</f>
        <v>536771</v>
      </c>
      <c r="G140" s="83">
        <f>G141+G142</f>
        <v>537771</v>
      </c>
      <c r="H140" s="96">
        <f aca="true" t="shared" si="5" ref="H140:H154">G140/F140*100</f>
        <v>100.18629918531366</v>
      </c>
    </row>
    <row r="141" spans="1:8" s="85" customFormat="1" ht="15">
      <c r="A141" s="92"/>
      <c r="B141" s="19"/>
      <c r="C141" s="42">
        <v>96</v>
      </c>
      <c r="D141" s="7" t="s">
        <v>82</v>
      </c>
      <c r="E141" s="94">
        <v>0</v>
      </c>
      <c r="F141" s="94">
        <v>10000</v>
      </c>
      <c r="G141" s="94">
        <v>11000</v>
      </c>
      <c r="H141" s="96">
        <f t="shared" si="5"/>
        <v>110.00000000000001</v>
      </c>
    </row>
    <row r="142" spans="1:8" ht="30">
      <c r="A142" s="12"/>
      <c r="B142" s="15"/>
      <c r="C142" s="42">
        <v>629</v>
      </c>
      <c r="D142" s="18" t="s">
        <v>74</v>
      </c>
      <c r="E142" s="93">
        <v>706000</v>
      </c>
      <c r="F142" s="93">
        <v>526771</v>
      </c>
      <c r="G142" s="93">
        <v>526771</v>
      </c>
      <c r="H142" s="96">
        <f t="shared" si="5"/>
        <v>100</v>
      </c>
    </row>
    <row r="143" spans="1:8" s="69" customFormat="1" ht="14.25">
      <c r="A143" s="73"/>
      <c r="B143" s="74">
        <v>90002</v>
      </c>
      <c r="C143" s="75"/>
      <c r="D143" s="76" t="s">
        <v>21</v>
      </c>
      <c r="E143" s="83">
        <f>E144+E145</f>
        <v>0</v>
      </c>
      <c r="F143" s="83">
        <f>F144+F145</f>
        <v>16500</v>
      </c>
      <c r="G143" s="83">
        <f>G144+G145</f>
        <v>16500</v>
      </c>
      <c r="H143" s="96">
        <f t="shared" si="5"/>
        <v>100</v>
      </c>
    </row>
    <row r="144" spans="1:8" ht="45">
      <c r="A144" s="12"/>
      <c r="B144" s="15"/>
      <c r="C144" s="42">
        <v>626</v>
      </c>
      <c r="D144" s="18" t="s">
        <v>92</v>
      </c>
      <c r="E144" s="93">
        <v>0</v>
      </c>
      <c r="F144" s="93">
        <v>7000</v>
      </c>
      <c r="G144" s="93">
        <v>7000</v>
      </c>
      <c r="H144" s="96">
        <f t="shared" si="5"/>
        <v>100</v>
      </c>
    </row>
    <row r="145" spans="1:8" ht="30">
      <c r="A145" s="12"/>
      <c r="B145" s="15"/>
      <c r="C145" s="42">
        <v>629</v>
      </c>
      <c r="D145" s="18" t="s">
        <v>102</v>
      </c>
      <c r="E145" s="93">
        <v>0</v>
      </c>
      <c r="F145" s="93">
        <v>9500</v>
      </c>
      <c r="G145" s="93">
        <v>9500</v>
      </c>
      <c r="H145" s="96">
        <f t="shared" si="5"/>
        <v>100</v>
      </c>
    </row>
    <row r="146" spans="1:8" s="69" customFormat="1" ht="14.25">
      <c r="A146" s="73"/>
      <c r="B146" s="74">
        <v>90015</v>
      </c>
      <c r="C146" s="75"/>
      <c r="D146" s="76" t="s">
        <v>94</v>
      </c>
      <c r="E146" s="83">
        <f>E147+E148</f>
        <v>70000</v>
      </c>
      <c r="F146" s="83">
        <f>F147+F148</f>
        <v>71700</v>
      </c>
      <c r="G146" s="83">
        <f>G147+G148</f>
        <v>71700</v>
      </c>
      <c r="H146" s="96">
        <f t="shared" si="5"/>
        <v>100</v>
      </c>
    </row>
    <row r="147" spans="1:8" ht="48" customHeight="1">
      <c r="A147" s="12"/>
      <c r="B147" s="19"/>
      <c r="C147" s="42">
        <v>201</v>
      </c>
      <c r="D147" s="18" t="s">
        <v>37</v>
      </c>
      <c r="E147" s="93">
        <v>55000</v>
      </c>
      <c r="F147" s="93">
        <v>56700</v>
      </c>
      <c r="G147" s="93">
        <v>56700</v>
      </c>
      <c r="H147" s="96">
        <f t="shared" si="5"/>
        <v>100</v>
      </c>
    </row>
    <row r="148" spans="1:8" ht="45">
      <c r="A148" s="12"/>
      <c r="B148" s="19"/>
      <c r="C148" s="42">
        <v>631</v>
      </c>
      <c r="D148" s="18" t="s">
        <v>75</v>
      </c>
      <c r="E148" s="93">
        <v>15000</v>
      </c>
      <c r="F148" s="93">
        <v>15000</v>
      </c>
      <c r="G148" s="93">
        <v>15000</v>
      </c>
      <c r="H148" s="96">
        <f t="shared" si="5"/>
        <v>100</v>
      </c>
    </row>
    <row r="149" spans="1:8" s="62" customFormat="1" ht="28.5">
      <c r="A149" s="12">
        <v>921</v>
      </c>
      <c r="B149" s="13"/>
      <c r="C149" s="43"/>
      <c r="D149" s="14" t="s">
        <v>22</v>
      </c>
      <c r="E149" s="82">
        <f>E150+E152</f>
        <v>0</v>
      </c>
      <c r="F149" s="82">
        <f>F150+F152</f>
        <v>9160</v>
      </c>
      <c r="G149" s="82">
        <f>G150+G152</f>
        <v>1000</v>
      </c>
      <c r="H149" s="96">
        <f t="shared" si="5"/>
        <v>10.91703056768559</v>
      </c>
    </row>
    <row r="150" spans="1:8" s="69" customFormat="1" ht="14.25">
      <c r="A150" s="73"/>
      <c r="B150" s="74">
        <v>92105</v>
      </c>
      <c r="C150" s="75"/>
      <c r="D150" s="76" t="s">
        <v>95</v>
      </c>
      <c r="E150" s="83">
        <f>E151</f>
        <v>0</v>
      </c>
      <c r="F150" s="83">
        <f>F151</f>
        <v>1000</v>
      </c>
      <c r="G150" s="83">
        <f>G151</f>
        <v>1000</v>
      </c>
      <c r="H150" s="96">
        <f t="shared" si="5"/>
        <v>100</v>
      </c>
    </row>
    <row r="151" spans="1:8" s="85" customFormat="1" ht="45">
      <c r="A151" s="92"/>
      <c r="B151" s="19"/>
      <c r="C151" s="42">
        <v>271</v>
      </c>
      <c r="D151" s="18" t="s">
        <v>96</v>
      </c>
      <c r="E151" s="94">
        <v>0</v>
      </c>
      <c r="F151" s="94">
        <v>1000</v>
      </c>
      <c r="G151" s="94">
        <v>1000</v>
      </c>
      <c r="H151" s="96">
        <f t="shared" si="5"/>
        <v>100</v>
      </c>
    </row>
    <row r="152" spans="1:8" s="69" customFormat="1" ht="14.25">
      <c r="A152" s="73"/>
      <c r="B152" s="74">
        <v>92109</v>
      </c>
      <c r="C152" s="75"/>
      <c r="D152" s="76" t="s">
        <v>23</v>
      </c>
      <c r="E152" s="83">
        <f>E153</f>
        <v>0</v>
      </c>
      <c r="F152" s="83">
        <f>F153</f>
        <v>8160</v>
      </c>
      <c r="G152" s="83">
        <f>G153</f>
        <v>0</v>
      </c>
      <c r="H152" s="96">
        <f t="shared" si="5"/>
        <v>0</v>
      </c>
    </row>
    <row r="153" spans="1:8" ht="45">
      <c r="A153" s="12"/>
      <c r="B153" s="19"/>
      <c r="C153" s="42">
        <v>270</v>
      </c>
      <c r="D153" s="7" t="s">
        <v>83</v>
      </c>
      <c r="E153" s="93">
        <v>0</v>
      </c>
      <c r="F153" s="93">
        <v>8160</v>
      </c>
      <c r="G153" s="93">
        <v>0</v>
      </c>
      <c r="H153" s="96">
        <f t="shared" si="5"/>
        <v>0</v>
      </c>
    </row>
    <row r="154" spans="1:8" s="62" customFormat="1" ht="15.75" customHeight="1">
      <c r="A154" s="12"/>
      <c r="B154" s="12"/>
      <c r="C154" s="43"/>
      <c r="D154" s="14" t="s">
        <v>76</v>
      </c>
      <c r="E154" s="82">
        <f>E11+E16+E19+E23+E29+E36+E42+E52+E59+E62+E93+E104+E119+E136+E139+E149</f>
        <v>11912360</v>
      </c>
      <c r="F154" s="82">
        <f>F11+F16+F19+F23+F29+F36+F42+F52+F59+F62+F93+F104+F119+F136+F139+F149</f>
        <v>12763454</v>
      </c>
      <c r="G154" s="82">
        <f>G11+G16+G19+G23+G29+G36+G42+G52+G59+G62+G93+G104+G119+G136+G139+G149</f>
        <v>12679261</v>
      </c>
      <c r="H154" s="96">
        <f t="shared" si="5"/>
        <v>99.34035880883027</v>
      </c>
    </row>
    <row r="155" spans="1:4" ht="15">
      <c r="A155" s="28"/>
      <c r="B155" s="29"/>
      <c r="C155" s="44"/>
      <c r="D155" s="30"/>
    </row>
    <row r="156" spans="1:4" ht="15.75" customHeight="1">
      <c r="A156" s="31"/>
      <c r="B156" s="32"/>
      <c r="C156" s="45"/>
      <c r="D156" s="33"/>
    </row>
    <row r="157" spans="1:4" ht="15" customHeight="1">
      <c r="A157" s="28"/>
      <c r="B157" s="29"/>
      <c r="C157" s="44"/>
      <c r="D157" s="30"/>
    </row>
    <row r="158" spans="1:4" ht="15.75" customHeight="1">
      <c r="A158" s="31"/>
      <c r="B158" s="32"/>
      <c r="C158" s="45"/>
      <c r="D158" s="33"/>
    </row>
    <row r="159" spans="1:4" ht="15" customHeight="1">
      <c r="A159" s="28"/>
      <c r="B159" s="29"/>
      <c r="C159" s="44"/>
      <c r="D159" s="30"/>
    </row>
    <row r="160" spans="1:4" ht="15.75" customHeight="1">
      <c r="A160" s="31"/>
      <c r="B160" s="32"/>
      <c r="C160" s="45"/>
      <c r="D160" s="33"/>
    </row>
    <row r="161" spans="1:4" ht="15">
      <c r="A161" s="28"/>
      <c r="B161" s="29"/>
      <c r="C161" s="44"/>
      <c r="D161" s="34"/>
    </row>
    <row r="162" spans="1:4" ht="15.75" customHeight="1">
      <c r="A162" s="31"/>
      <c r="B162" s="32"/>
      <c r="C162" s="45"/>
      <c r="D162" s="33"/>
    </row>
    <row r="163" spans="1:4" ht="15">
      <c r="A163" s="28"/>
      <c r="B163" s="29"/>
      <c r="C163" s="44"/>
      <c r="D163" s="34"/>
    </row>
    <row r="164" spans="1:4" ht="15" customHeight="1">
      <c r="A164" s="28"/>
      <c r="B164" s="29"/>
      <c r="C164" s="44"/>
      <c r="D164" s="30"/>
    </row>
    <row r="165" spans="1:4" ht="15.75" customHeight="1">
      <c r="A165" s="31"/>
      <c r="B165" s="32"/>
      <c r="C165" s="45"/>
      <c r="D165" s="33"/>
    </row>
    <row r="166" spans="1:4" ht="15">
      <c r="A166" s="31"/>
      <c r="B166" s="32"/>
      <c r="C166" s="44"/>
      <c r="D166" s="30"/>
    </row>
    <row r="167" spans="1:4" ht="15">
      <c r="A167" s="28"/>
      <c r="B167" s="29"/>
      <c r="C167" s="44"/>
      <c r="D167" s="30"/>
    </row>
    <row r="168" spans="1:4" ht="14.25">
      <c r="A168" s="28"/>
      <c r="B168" s="28"/>
      <c r="C168" s="46"/>
      <c r="D168" s="35"/>
    </row>
    <row r="169" spans="1:4" ht="15">
      <c r="A169" s="28"/>
      <c r="B169" s="29"/>
      <c r="C169" s="44"/>
      <c r="D169" s="30"/>
    </row>
    <row r="170" spans="1:4" ht="15">
      <c r="A170" s="28"/>
      <c r="B170" s="29"/>
      <c r="C170" s="44"/>
      <c r="D170" s="30"/>
    </row>
    <row r="171" spans="1:4" ht="15.75" customHeight="1">
      <c r="A171" s="31"/>
      <c r="B171" s="31"/>
      <c r="C171" s="46"/>
      <c r="D171" s="35"/>
    </row>
    <row r="172" spans="1:4" ht="15.75" customHeight="1">
      <c r="A172" s="31"/>
      <c r="B172" s="32"/>
      <c r="C172" s="45"/>
      <c r="D172" s="33"/>
    </row>
    <row r="173" spans="1:4" ht="15" customHeight="1">
      <c r="A173" s="28"/>
      <c r="B173" s="29"/>
      <c r="C173" s="44"/>
      <c r="D173" s="30"/>
    </row>
    <row r="174" spans="1:4" ht="14.25">
      <c r="A174" s="28"/>
      <c r="B174" s="36"/>
      <c r="C174" s="45"/>
      <c r="D174" s="33"/>
    </row>
    <row r="175" spans="1:4" ht="15">
      <c r="A175" s="28"/>
      <c r="B175" s="29"/>
      <c r="C175" s="44"/>
      <c r="D175" s="30"/>
    </row>
    <row r="176" spans="1:4" ht="15.75" customHeight="1">
      <c r="A176" s="31"/>
      <c r="B176" s="32"/>
      <c r="C176" s="45"/>
      <c r="D176" s="33"/>
    </row>
    <row r="177" spans="1:4" ht="15">
      <c r="A177" s="28"/>
      <c r="B177" s="29"/>
      <c r="C177" s="44"/>
      <c r="D177" s="34"/>
    </row>
    <row r="178" spans="1:4" ht="14.25">
      <c r="A178" s="28"/>
      <c r="B178" s="28"/>
      <c r="C178" s="46"/>
      <c r="D178" s="37"/>
    </row>
    <row r="179" spans="1:4" ht="14.25">
      <c r="A179" s="28"/>
      <c r="B179" s="36"/>
      <c r="C179" s="45"/>
      <c r="D179" s="38"/>
    </row>
    <row r="180" spans="1:4" ht="14.25">
      <c r="A180" s="28"/>
      <c r="B180" s="36"/>
      <c r="C180" s="45"/>
      <c r="D180" s="38"/>
    </row>
    <row r="181" spans="1:4" ht="14.25">
      <c r="A181" s="28"/>
      <c r="B181" s="28"/>
      <c r="C181" s="46"/>
      <c r="D181" s="37"/>
    </row>
    <row r="182" spans="1:4" ht="14.25">
      <c r="A182" s="28"/>
      <c r="B182" s="36"/>
      <c r="C182" s="45"/>
      <c r="D182" s="38"/>
    </row>
    <row r="183" spans="1:4" ht="15">
      <c r="A183" s="28"/>
      <c r="B183" s="29"/>
      <c r="C183" s="44"/>
      <c r="D183" s="30"/>
    </row>
    <row r="184" spans="1:4" ht="15.75" customHeight="1">
      <c r="A184" s="52"/>
      <c r="B184" s="52"/>
      <c r="C184" s="53"/>
      <c r="D184" s="35"/>
    </row>
    <row r="185" spans="1:4" ht="12.75">
      <c r="A185" s="54"/>
      <c r="B185" s="54"/>
      <c r="C185" s="55"/>
      <c r="D185" s="54"/>
    </row>
  </sheetData>
  <mergeCells count="5">
    <mergeCell ref="A6:G6"/>
    <mergeCell ref="A5:G5"/>
    <mergeCell ref="D1:H1"/>
    <mergeCell ref="D2:H2"/>
    <mergeCell ref="D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8" r:id="rId1"/>
  <rowBreaks count="3" manualBreakCount="3">
    <brk id="48" max="255" man="1"/>
    <brk id="84" max="255" man="1"/>
    <brk id="1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ZARSZYN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</dc:creator>
  <cp:keywords/>
  <dc:description/>
  <cp:lastModifiedBy>Agnieszka Rysz</cp:lastModifiedBy>
  <cp:lastPrinted>2004-05-04T07:38:23Z</cp:lastPrinted>
  <dcterms:created xsi:type="dcterms:W3CDTF">2004-03-17T07:57:48Z</dcterms:created>
  <dcterms:modified xsi:type="dcterms:W3CDTF">2004-05-04T07:39:27Z</dcterms:modified>
  <cp:category/>
  <cp:version/>
  <cp:contentType/>
  <cp:contentStatus/>
</cp:coreProperties>
</file>