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7530" windowHeight="432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1">'Strona 2'!$A$1:$U$76</definedName>
    <definedName name="_xlnm.Print_Area" localSheetId="2">'Strona 3'!$A$1:$H$66</definedName>
    <definedName name="_xlnm.Print_Area" localSheetId="3">'Strona 4'!$A$1:$I$79</definedName>
  </definedNames>
  <calcPr fullCalcOnLoad="1"/>
</workbook>
</file>

<file path=xl/sharedStrings.xml><?xml version="1.0" encoding="utf-8"?>
<sst xmlns="http://schemas.openxmlformats.org/spreadsheetml/2006/main" count="227" uniqueCount="158">
  <si>
    <t>Lp.</t>
  </si>
  <si>
    <t>Pozycje bilansowe</t>
  </si>
  <si>
    <t>Wartość brutto</t>
  </si>
  <si>
    <t>Umorzenie</t>
  </si>
  <si>
    <t>Wartość netto</t>
  </si>
  <si>
    <t>A.</t>
  </si>
  <si>
    <t>AKTYWA TRWAŁE</t>
  </si>
  <si>
    <t>I.</t>
  </si>
  <si>
    <t>1.</t>
  </si>
  <si>
    <t>Autorskie prawa majątkowe</t>
  </si>
  <si>
    <t>2.</t>
  </si>
  <si>
    <t xml:space="preserve">Prawa pokrewne </t>
  </si>
  <si>
    <t>3.</t>
  </si>
  <si>
    <t>Licencje</t>
  </si>
  <si>
    <t>4.</t>
  </si>
  <si>
    <t>Koncesje</t>
  </si>
  <si>
    <t>5.</t>
  </si>
  <si>
    <t>Prawa do wynalazków</t>
  </si>
  <si>
    <t>6.</t>
  </si>
  <si>
    <t>Prawa do patentów</t>
  </si>
  <si>
    <t>7.</t>
  </si>
  <si>
    <t>Prawa do znaków towarowych</t>
  </si>
  <si>
    <t>8.</t>
  </si>
  <si>
    <t>9.</t>
  </si>
  <si>
    <t>Know – how</t>
  </si>
  <si>
    <t>10.</t>
  </si>
  <si>
    <t>Inne</t>
  </si>
  <si>
    <t>II.</t>
  </si>
  <si>
    <t>Rzeczowe aktywa trwałe</t>
  </si>
  <si>
    <t>Środki trwałe</t>
  </si>
  <si>
    <t>a)</t>
  </si>
  <si>
    <t>Grunty</t>
  </si>
  <si>
    <t>b)</t>
  </si>
  <si>
    <t>Budynki i budowle, lokale, spółdzielcze prawo do lokalu mieszkalnego</t>
  </si>
  <si>
    <t>c)</t>
  </si>
  <si>
    <t>Obiekty inżynierii lądowej i wodnej</t>
  </si>
  <si>
    <t>d)</t>
  </si>
  <si>
    <t>Urządzenia energetyczne i kotły grzewcze</t>
  </si>
  <si>
    <t>e)</t>
  </si>
  <si>
    <t>Maszyny i urządzenia</t>
  </si>
  <si>
    <t>f)</t>
  </si>
  <si>
    <t>Maszyny i urządzenia specjalistyczne</t>
  </si>
  <si>
    <t>g)</t>
  </si>
  <si>
    <t>Środki transportu</t>
  </si>
  <si>
    <t>h)</t>
  </si>
  <si>
    <t>Narzędzia i przedmioty</t>
  </si>
  <si>
    <t>i)</t>
  </si>
  <si>
    <t>Inwentarz żywy</t>
  </si>
  <si>
    <t>-</t>
  </si>
  <si>
    <t>III.</t>
  </si>
  <si>
    <t>Należności długoterminowe</t>
  </si>
  <si>
    <t>IV.</t>
  </si>
  <si>
    <t>Długoterminowe aktywa finansowe</t>
  </si>
  <si>
    <t>Inne długoterminowe aktywa finansowe</t>
  </si>
  <si>
    <t>V.</t>
  </si>
  <si>
    <t>Długoterminowe rozliczenia międzyokresowe</t>
  </si>
  <si>
    <t>VI.</t>
  </si>
  <si>
    <t>Wartość mienia zlikwidowanych jednostek</t>
  </si>
  <si>
    <t>Składnik aktywów trwałych</t>
  </si>
  <si>
    <t>Wartość bilansowa wg stanu na dzień</t>
  </si>
  <si>
    <t>Uzasadnienie znaczących zmian w składniku majątku trwałego</t>
  </si>
  <si>
    <t>% zmiana wartości brutto</t>
  </si>
  <si>
    <t>Wyszczególnienie</t>
  </si>
  <si>
    <t>Inne środki trwałe</t>
  </si>
  <si>
    <t>Środki trwałe razem</t>
  </si>
  <si>
    <t>- nabycie</t>
  </si>
  <si>
    <t>-umowa dzierżawy</t>
  </si>
  <si>
    <t>- umowa najmu</t>
  </si>
  <si>
    <t>- trwały zarząd</t>
  </si>
  <si>
    <t>- użyczenie</t>
  </si>
  <si>
    <t>- użytkowanie</t>
  </si>
  <si>
    <t>- statutowy zarząd</t>
  </si>
  <si>
    <t>- administrowanie</t>
  </si>
  <si>
    <t>- robót inwestycyjnych</t>
  </si>
  <si>
    <t>- leasingu</t>
  </si>
  <si>
    <t>- inne</t>
  </si>
  <si>
    <t>- sprzedaż</t>
  </si>
  <si>
    <t>- likwidacja</t>
  </si>
  <si>
    <t>- umowa dzierżawy</t>
  </si>
  <si>
    <t>- użyczenia</t>
  </si>
  <si>
    <t>Urządzenia techniczne i maszyny</t>
  </si>
  <si>
    <t>B.</t>
  </si>
  <si>
    <t>AKTYWA OBROTOWE</t>
  </si>
  <si>
    <t>Zapasy</t>
  </si>
  <si>
    <t>Należności krótkoterminowe</t>
  </si>
  <si>
    <t>Należności z tytułu dostaw i usług</t>
  </si>
  <si>
    <t>Należności od budżetów</t>
  </si>
  <si>
    <t>Pozostałe należności</t>
  </si>
  <si>
    <t>Rozliczenia z tytułu środków na wydatki budżetowe i z tytułu dochodów budżetowych</t>
  </si>
  <si>
    <t>Inne środki pieniężne</t>
  </si>
  <si>
    <t xml:space="preserve">Krótkoterminowe rozliczenia międzyokresowe </t>
  </si>
  <si>
    <t>C.</t>
  </si>
  <si>
    <t>Inne aktywa</t>
  </si>
  <si>
    <t>I. Wartości niematerialne i prawne</t>
  </si>
  <si>
    <t>II. Rzeczowe aktywa trwałe</t>
  </si>
  <si>
    <t>III. Należności długoterminowe</t>
  </si>
  <si>
    <t>IV. Długoterminowe aktywa finansowe</t>
  </si>
  <si>
    <t>V. Długoterminowe rozliczenia międzyokresowe</t>
  </si>
  <si>
    <t>VI. Wartość mienia zlikwidowanych jednostek</t>
  </si>
  <si>
    <t>B. Aktywa obrotowe</t>
  </si>
  <si>
    <t>I. Zapasy</t>
  </si>
  <si>
    <t>II. Należności krótkoterminowe</t>
  </si>
  <si>
    <t>C. Inne aktywa</t>
  </si>
  <si>
    <t>Razem:</t>
  </si>
  <si>
    <t>A. Aktywa trwałe</t>
  </si>
  <si>
    <t>Zmiana wartości</t>
  </si>
  <si>
    <t>Procentowa zmiana wartości</t>
  </si>
  <si>
    <t>31.12.2012 r.</t>
  </si>
  <si>
    <r>
      <t xml:space="preserve">        Zgodnie z § 5 ust. 1 zarządzenia nr 9/2014 Burmistrza Śremu z dnia 28 stycznia 2014 r. w sprawie trybu sporządzania informacji o stanie mienia (dalej: "</t>
    </r>
    <r>
      <rPr>
        <i/>
        <sz val="14"/>
        <rFont val="Times New Roman"/>
        <family val="1"/>
      </rPr>
      <t>zarządzenia</t>
    </r>
    <r>
      <rPr>
        <sz val="14"/>
        <rFont val="Times New Roman"/>
        <family val="1"/>
      </rPr>
      <t>"), w załączeniu przekazuję sprawozdanie, o którym mowa w § 2 pkt 6 zarządzenia.</t>
    </r>
  </si>
  <si>
    <r>
      <t xml:space="preserve">Naczelnik Pionu Skarbu Gminy
Urząd Miejski w Śremie
</t>
    </r>
    <r>
      <rPr>
        <sz val="14"/>
        <rFont val="Times New Roman"/>
        <family val="1"/>
      </rPr>
      <t>ul. Plac 20 października 1
63-100 Śrem</t>
    </r>
  </si>
  <si>
    <t>Śrem,</t>
  </si>
  <si>
    <r>
      <t>(</t>
    </r>
    <r>
      <rPr>
        <i/>
        <sz val="8"/>
        <rFont val="Arial"/>
        <family val="2"/>
      </rPr>
      <t>Pieczątka i podpis kierownika</t>
    </r>
    <r>
      <rPr>
        <sz val="8"/>
        <rFont val="Arial"/>
        <family val="2"/>
      </rPr>
      <t>)</t>
    </r>
  </si>
  <si>
    <r>
      <t>(</t>
    </r>
    <r>
      <rPr>
        <i/>
        <sz val="8"/>
        <rFont val="Arial"/>
        <family val="2"/>
      </rPr>
      <t>Pieczątka i podpis osoby odpowiedzialnej
za sporządzenie sprawozdania</t>
    </r>
    <r>
      <rPr>
        <sz val="8"/>
        <rFont val="Arial"/>
        <family val="2"/>
      </rPr>
      <t>)</t>
    </r>
  </si>
  <si>
    <t>STRONA 1 Z 4</t>
  </si>
  <si>
    <t>Stan na dzień 31.12.2013 r.</t>
  </si>
  <si>
    <t>STRONA 2 Z 4</t>
  </si>
  <si>
    <t>Wartości niematerialne i prawne</t>
  </si>
  <si>
    <t>Prawa do wzorów użytkowych oraz zdobniczych</t>
  </si>
  <si>
    <t>31.12.2013 r.</t>
  </si>
  <si>
    <t>- Odpisy aktualizujące wartość długoterminowych papierów wartościowych</t>
  </si>
  <si>
    <t>STRONA 3 Z 4</t>
  </si>
  <si>
    <t xml:space="preserve">Obiekty inżynierii lądowej i wodnej </t>
  </si>
  <si>
    <t>a) zwiększenia
(z tytułu):</t>
  </si>
  <si>
    <t>b) zmniejszenia
(z tytułu):</t>
  </si>
  <si>
    <t>Nazwa grupy</t>
  </si>
  <si>
    <t>Numer grupy środków trwałych wg KŚT</t>
  </si>
  <si>
    <t>3, 4, 5, 6</t>
  </si>
  <si>
    <t>STRONA 4 Z 4</t>
  </si>
  <si>
    <t>Wartość brutto na dzień 31.12.2013 r.</t>
  </si>
  <si>
    <t>Środki trwałe w budowie (inwestycje)</t>
  </si>
  <si>
    <t>Zaliczki na środki trwałe w budowie (inwestycje)</t>
  </si>
  <si>
    <t>Akcje i udziały</t>
  </si>
  <si>
    <t>Inne papiery wartościowe</t>
  </si>
  <si>
    <t>Należności z tytułu ubezpieczeń i innych świadczeń</t>
  </si>
  <si>
    <t>Krótkoterminowe aktywa finansowe</t>
  </si>
  <si>
    <t>III. Krótkoterminowe aktywa finansowe</t>
  </si>
  <si>
    <t>Środki pieniężne w kasie</t>
  </si>
  <si>
    <t>Środki pieniężne na rachunkach bankowych</t>
  </si>
  <si>
    <t>Akcje lub udziały</t>
  </si>
  <si>
    <t>Inne krótkoterminowe aktywa finansowe</t>
  </si>
  <si>
    <r>
      <t xml:space="preserve">% zmiana wartości
</t>
    </r>
    <r>
      <rPr>
        <b/>
        <sz val="6"/>
        <rFont val="Arial"/>
        <family val="2"/>
      </rPr>
      <t>(5 : 3)</t>
    </r>
  </si>
  <si>
    <t>Istotna zmiana wartości</t>
  </si>
  <si>
    <t>Wyjaśnienie istotnych zmian (wzrostu lub spadku) wartości poszczególnych składników aktywów obrotowych:</t>
  </si>
  <si>
    <t>- Przez istotną zmianę należy rozumieć nie mniejszy niż 20% wzrost lub spadek wartości poszczególnych składników aktywów trwałych</t>
  </si>
  <si>
    <t>Wyjaśnienieistotnych zmian (wzrostu lub spadku) wartości poszczególnych składników aktywów trwałych:</t>
  </si>
  <si>
    <r>
      <t xml:space="preserve">Zmiana wartości brutto
</t>
    </r>
    <r>
      <rPr>
        <b/>
        <sz val="6"/>
        <rFont val="Arial"/>
        <family val="2"/>
      </rPr>
      <t>(4 – 3)</t>
    </r>
  </si>
  <si>
    <r>
      <t xml:space="preserve">% zmiana wartości brutto
</t>
    </r>
    <r>
      <rPr>
        <b/>
        <sz val="6"/>
        <rFont val="Arial"/>
        <family val="2"/>
      </rPr>
      <t>(9 : 3)</t>
    </r>
  </si>
  <si>
    <r>
      <t xml:space="preserve">Zmiana wartości brutto
</t>
    </r>
    <r>
      <rPr>
        <b/>
        <sz val="6"/>
        <rFont val="Arial"/>
        <family val="2"/>
      </rPr>
      <t>(6 – 3)</t>
    </r>
  </si>
  <si>
    <t>IV. Krótkoterminowe rozliczenia międzyokresowe</t>
  </si>
  <si>
    <r>
      <t>(</t>
    </r>
    <r>
      <rPr>
        <i/>
        <sz val="8"/>
        <rFont val="Arial"/>
        <family val="2"/>
      </rPr>
      <t>Nazwa i adres jednostki organizacyjnej</t>
    </r>
    <r>
      <rPr>
        <sz val="8"/>
        <rFont val="Arial"/>
        <family val="2"/>
      </rPr>
      <t>)</t>
    </r>
  </si>
  <si>
    <t>Stan na dzień 31.12.2014 r.</t>
  </si>
  <si>
    <t>31.12.2014 r.</t>
  </si>
  <si>
    <t>Zużycie części zamiennych do urządzeń estradowych</t>
  </si>
  <si>
    <t>Zmiana wartości zakupu usług i towarów zozliczanych w czasie. Rozliczono zakup z roku 2013. Dokonano nowych zakupów w roku 2014.</t>
  </si>
  <si>
    <t>Zmiana wysokości posiadanych w ewidencji znaczków pocztowych.</t>
  </si>
  <si>
    <t>Wartość brutto na dzień 31.12.2014 r.</t>
  </si>
  <si>
    <t>1. Wartość brutto środków trwałych na dzień 31 grudnia 2013 r.</t>
  </si>
  <si>
    <t>2. Wartość brutto środków trwałych na dzień 31 grudnia 2014 (1+1a-1b)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</si>
</sst>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[$-F800]dddd\,\ mmmm\ dd\,\ yyyy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name val="TimesNewRomanPSMT"/>
      <family val="0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10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indexed="44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8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168" fontId="0" fillId="35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Alignment="1">
      <alignment horizontal="right"/>
    </xf>
    <xf numFmtId="0" fontId="11" fillId="33" borderId="0" xfId="0" applyFont="1" applyFill="1" applyAlignment="1">
      <alignment horizontal="right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10" fontId="0" fillId="36" borderId="0" xfId="0" applyNumberFormat="1" applyFill="1" applyBorder="1" applyAlignment="1">
      <alignment horizontal="right" vertical="center" wrapText="1"/>
    </xf>
    <xf numFmtId="0" fontId="0" fillId="36" borderId="0" xfId="0" applyFill="1" applyAlignment="1">
      <alignment vertical="center" wrapText="1"/>
    </xf>
    <xf numFmtId="0" fontId="7" fillId="36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36" borderId="17" xfId="0" applyFill="1" applyBorder="1" applyAlignment="1">
      <alignment/>
    </xf>
    <xf numFmtId="0" fontId="4" fillId="36" borderId="0" xfId="0" applyFont="1" applyFill="1" applyAlignment="1">
      <alignment horizontal="right"/>
    </xf>
    <xf numFmtId="0" fontId="0" fillId="37" borderId="18" xfId="0" applyFont="1" applyFill="1" applyBorder="1" applyAlignment="1">
      <alignment horizontal="center" vertical="center" wrapText="1"/>
    </xf>
    <xf numFmtId="169" fontId="1" fillId="0" borderId="18" xfId="0" applyNumberFormat="1" applyFont="1" applyBorder="1" applyAlignment="1">
      <alignment horizontal="right" vertical="center" wrapText="1"/>
    </xf>
    <xf numFmtId="169" fontId="1" fillId="33" borderId="18" xfId="0" applyNumberFormat="1" applyFont="1" applyFill="1" applyBorder="1" applyAlignment="1">
      <alignment horizontal="right" vertical="center" wrapText="1"/>
    </xf>
    <xf numFmtId="10" fontId="1" fillId="33" borderId="18" xfId="0" applyNumberFormat="1" applyFont="1" applyFill="1" applyBorder="1" applyAlignment="1">
      <alignment horizontal="right" vertical="center" wrapText="1"/>
    </xf>
    <xf numFmtId="169" fontId="1" fillId="0" borderId="18" xfId="0" applyNumberFormat="1" applyFont="1" applyBorder="1" applyAlignment="1">
      <alignment horizontal="center" vertical="center" wrapText="1"/>
    </xf>
    <xf numFmtId="169" fontId="2" fillId="34" borderId="18" xfId="0" applyNumberFormat="1" applyFont="1" applyFill="1" applyBorder="1" applyAlignment="1">
      <alignment horizontal="right" vertical="center" wrapText="1"/>
    </xf>
    <xf numFmtId="0" fontId="16" fillId="36" borderId="0" xfId="0" applyFont="1" applyFill="1" applyAlignment="1">
      <alignment/>
    </xf>
    <xf numFmtId="0" fontId="5" fillId="38" borderId="18" xfId="0" applyFont="1" applyFill="1" applyBorder="1" applyAlignment="1">
      <alignment horizontal="center" vertical="top" wrapText="1"/>
    </xf>
    <xf numFmtId="0" fontId="5" fillId="39" borderId="18" xfId="0" applyFont="1" applyFill="1" applyBorder="1" applyAlignment="1">
      <alignment wrapText="1"/>
    </xf>
    <xf numFmtId="169" fontId="3" fillId="40" borderId="18" xfId="0" applyNumberFormat="1" applyFont="1" applyFill="1" applyBorder="1" applyAlignment="1">
      <alignment horizontal="right" vertical="center" wrapText="1"/>
    </xf>
    <xf numFmtId="10" fontId="3" fillId="41" borderId="18" xfId="0" applyNumberFormat="1" applyFont="1" applyFill="1" applyBorder="1" applyAlignment="1">
      <alignment horizontal="right" vertical="center" wrapText="1"/>
    </xf>
    <xf numFmtId="0" fontId="1" fillId="42" borderId="18" xfId="0" applyFont="1" applyFill="1" applyBorder="1" applyAlignment="1">
      <alignment horizontal="center" vertical="center" wrapText="1"/>
    </xf>
    <xf numFmtId="169" fontId="5" fillId="43" borderId="18" xfId="0" applyNumberFormat="1" applyFont="1" applyFill="1" applyBorder="1" applyAlignment="1">
      <alignment horizontal="center" vertical="center"/>
    </xf>
    <xf numFmtId="0" fontId="0" fillId="44" borderId="18" xfId="0" applyFont="1" applyFill="1" applyBorder="1" applyAlignment="1">
      <alignment horizontal="center" vertical="top" wrapText="1"/>
    </xf>
    <xf numFmtId="0" fontId="5" fillId="44" borderId="18" xfId="0" applyFont="1" applyFill="1" applyBorder="1" applyAlignment="1">
      <alignment vertical="top" wrapText="1"/>
    </xf>
    <xf numFmtId="0" fontId="0" fillId="44" borderId="18" xfId="0" applyFont="1" applyFill="1" applyBorder="1" applyAlignment="1">
      <alignment horizontal="right" vertical="top" wrapText="1"/>
    </xf>
    <xf numFmtId="0" fontId="0" fillId="45" borderId="18" xfId="0" applyFont="1" applyFill="1" applyBorder="1" applyAlignment="1">
      <alignment vertical="top" wrapText="1"/>
    </xf>
    <xf numFmtId="0" fontId="5" fillId="45" borderId="18" xfId="0" applyFont="1" applyFill="1" applyBorder="1" applyAlignment="1">
      <alignment vertical="top" wrapText="1"/>
    </xf>
    <xf numFmtId="169" fontId="2" fillId="4" borderId="18" xfId="0" applyNumberFormat="1" applyFont="1" applyFill="1" applyBorder="1" applyAlignment="1">
      <alignment horizontal="right" vertical="center" wrapText="1"/>
    </xf>
    <xf numFmtId="10" fontId="2" fillId="4" borderId="18" xfId="0" applyNumberFormat="1" applyFont="1" applyFill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169" fontId="2" fillId="4" borderId="18" xfId="0" applyNumberFormat="1" applyFont="1" applyFill="1" applyBorder="1" applyAlignment="1">
      <alignment horizontal="center" vertical="center" wrapText="1"/>
    </xf>
    <xf numFmtId="169" fontId="2" fillId="5" borderId="18" xfId="0" applyNumberFormat="1" applyFont="1" applyFill="1" applyBorder="1" applyAlignment="1">
      <alignment horizontal="right" vertical="center" wrapText="1"/>
    </xf>
    <xf numFmtId="169" fontId="1" fillId="5" borderId="18" xfId="0" applyNumberFormat="1" applyFont="1" applyFill="1" applyBorder="1" applyAlignment="1">
      <alignment horizontal="right" vertical="center" wrapText="1"/>
    </xf>
    <xf numFmtId="0" fontId="0" fillId="5" borderId="18" xfId="0" applyFill="1" applyBorder="1" applyAlignment="1">
      <alignment/>
    </xf>
    <xf numFmtId="0" fontId="0" fillId="7" borderId="18" xfId="0" applyFill="1" applyBorder="1" applyAlignment="1">
      <alignment/>
    </xf>
    <xf numFmtId="0" fontId="0" fillId="34" borderId="0" xfId="0" applyFont="1" applyFill="1" applyAlignment="1" quotePrefix="1">
      <alignment horizontal="left"/>
    </xf>
    <xf numFmtId="0" fontId="0" fillId="36" borderId="0" xfId="0" applyFill="1" applyAlignment="1">
      <alignment horizontal="justify" vertical="center" wrapText="1"/>
    </xf>
    <xf numFmtId="171" fontId="13" fillId="46" borderId="0" xfId="0" applyNumberFormat="1" applyFont="1" applyFill="1" applyAlignment="1">
      <alignment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Alignment="1">
      <alignment horizontal="justify" vertical="center" wrapText="1"/>
    </xf>
    <xf numFmtId="0" fontId="7" fillId="46" borderId="0" xfId="0" applyFont="1" applyFill="1" applyBorder="1" applyAlignment="1">
      <alignment wrapText="1"/>
    </xf>
    <xf numFmtId="0" fontId="0" fillId="46" borderId="0" xfId="0" applyFill="1" applyAlignment="1">
      <alignment horizontal="right"/>
    </xf>
    <xf numFmtId="10" fontId="0" fillId="46" borderId="0" xfId="0" applyNumberFormat="1" applyFill="1" applyBorder="1" applyAlignment="1">
      <alignment horizontal="right" vertical="center" wrapText="1"/>
    </xf>
    <xf numFmtId="168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168" fontId="0" fillId="36" borderId="0" xfId="0" applyNumberFormat="1" applyFont="1" applyFill="1" applyAlignment="1">
      <alignment/>
    </xf>
    <xf numFmtId="168" fontId="20" fillId="0" borderId="18" xfId="0" applyNumberFormat="1" applyFont="1" applyBorder="1" applyAlignment="1">
      <alignment horizontal="right" vertical="center" wrapText="1"/>
    </xf>
    <xf numFmtId="168" fontId="20" fillId="34" borderId="18" xfId="0" applyNumberFormat="1" applyFont="1" applyFill="1" applyBorder="1" applyAlignment="1">
      <alignment horizontal="right" vertical="center" wrapText="1"/>
    </xf>
    <xf numFmtId="0" fontId="0" fillId="47" borderId="18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vertical="top" wrapText="1"/>
    </xf>
    <xf numFmtId="0" fontId="17" fillId="48" borderId="19" xfId="0" applyFont="1" applyFill="1" applyBorder="1" applyAlignment="1">
      <alignment vertical="center" wrapText="1"/>
    </xf>
    <xf numFmtId="168" fontId="18" fillId="35" borderId="19" xfId="0" applyNumberFormat="1" applyFont="1" applyFill="1" applyBorder="1" applyAlignment="1">
      <alignment horizontal="right" vertical="center" wrapText="1"/>
    </xf>
    <xf numFmtId="168" fontId="18" fillId="45" borderId="18" xfId="0" applyNumberFormat="1" applyFont="1" applyFill="1" applyBorder="1" applyAlignment="1">
      <alignment horizontal="right" vertical="center" wrapText="1"/>
    </xf>
    <xf numFmtId="0" fontId="17" fillId="49" borderId="18" xfId="0" applyFont="1" applyFill="1" applyBorder="1" applyAlignment="1">
      <alignment vertical="center" wrapText="1"/>
    </xf>
    <xf numFmtId="168" fontId="18" fillId="50" borderId="18" xfId="0" applyNumberFormat="1" applyFont="1" applyFill="1" applyBorder="1" applyAlignment="1">
      <alignment horizontal="right" vertical="center" wrapText="1"/>
    </xf>
    <xf numFmtId="0" fontId="5" fillId="51" borderId="1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wrapText="1"/>
    </xf>
    <xf numFmtId="168" fontId="18" fillId="5" borderId="18" xfId="0" applyNumberFormat="1" applyFont="1" applyFill="1" applyBorder="1" applyAlignment="1">
      <alignment horizontal="right" vertical="center" wrapText="1"/>
    </xf>
    <xf numFmtId="0" fontId="21" fillId="45" borderId="18" xfId="0" applyFont="1" applyFill="1" applyBorder="1" applyAlignment="1">
      <alignment wrapText="1"/>
    </xf>
    <xf numFmtId="0" fontId="5" fillId="52" borderId="18" xfId="0" applyFont="1" applyFill="1" applyBorder="1" applyAlignment="1">
      <alignment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5" fillId="44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36" borderId="0" xfId="0" applyFont="1" applyFill="1" applyAlignment="1" quotePrefix="1">
      <alignment horizontal="left"/>
    </xf>
    <xf numFmtId="0" fontId="0" fillId="36" borderId="0" xfId="0" applyFont="1" applyFill="1" applyAlignment="1">
      <alignment/>
    </xf>
    <xf numFmtId="0" fontId="5" fillId="53" borderId="18" xfId="0" applyFont="1" applyFill="1" applyBorder="1" applyAlignment="1">
      <alignment vertical="center" wrapText="1"/>
    </xf>
    <xf numFmtId="168" fontId="18" fillId="54" borderId="18" xfId="0" applyNumberFormat="1" applyFont="1" applyFill="1" applyBorder="1" applyAlignment="1">
      <alignment horizontal="right" vertical="center" wrapText="1"/>
    </xf>
    <xf numFmtId="10" fontId="18" fillId="55" borderId="18" xfId="0" applyNumberFormat="1" applyFont="1" applyFill="1" applyBorder="1" applyAlignment="1">
      <alignment horizontal="right" vertical="center" wrapText="1"/>
    </xf>
    <xf numFmtId="168" fontId="5" fillId="0" borderId="18" xfId="0" applyNumberFormat="1" applyFont="1" applyBorder="1" applyAlignment="1">
      <alignment horizontal="right" vertical="center" wrapText="1"/>
    </xf>
    <xf numFmtId="168" fontId="0" fillId="0" borderId="18" xfId="0" applyNumberFormat="1" applyFont="1" applyBorder="1" applyAlignment="1">
      <alignment horizontal="right" vertical="center" wrapText="1"/>
    </xf>
    <xf numFmtId="168" fontId="0" fillId="33" borderId="18" xfId="0" applyNumberFormat="1" applyFont="1" applyFill="1" applyBorder="1" applyAlignment="1">
      <alignment horizontal="right" vertical="center" wrapText="1"/>
    </xf>
    <xf numFmtId="10" fontId="0" fillId="33" borderId="18" xfId="0" applyNumberFormat="1" applyFont="1" applyFill="1" applyBorder="1" applyAlignment="1">
      <alignment horizontal="right" vertical="center" wrapText="1"/>
    </xf>
    <xf numFmtId="168" fontId="18" fillId="36" borderId="18" xfId="0" applyNumberFormat="1" applyFont="1" applyFill="1" applyBorder="1" applyAlignment="1">
      <alignment horizontal="right" vertical="center" wrapText="1"/>
    </xf>
    <xf numFmtId="168" fontId="5" fillId="4" borderId="18" xfId="0" applyNumberFormat="1" applyFont="1" applyFill="1" applyBorder="1" applyAlignment="1">
      <alignment horizontal="right" vertical="center" wrapText="1"/>
    </xf>
    <xf numFmtId="10" fontId="5" fillId="4" borderId="18" xfId="0" applyNumberFormat="1" applyFont="1" applyFill="1" applyBorder="1" applyAlignment="1">
      <alignment horizontal="right" vertical="center" wrapText="1"/>
    </xf>
    <xf numFmtId="0" fontId="5" fillId="56" borderId="18" xfId="0" applyFont="1" applyFill="1" applyBorder="1" applyAlignment="1">
      <alignment horizontal="center" vertical="top" wrapText="1"/>
    </xf>
    <xf numFmtId="168" fontId="5" fillId="36" borderId="18" xfId="0" applyNumberFormat="1" applyFont="1" applyFill="1" applyBorder="1" applyAlignment="1">
      <alignment horizontal="right" vertical="center" wrapText="1"/>
    </xf>
    <xf numFmtId="0" fontId="0" fillId="7" borderId="18" xfId="0" applyFont="1" applyFill="1" applyBorder="1" applyAlignment="1">
      <alignment horizontal="center" vertical="center" wrapText="1"/>
    </xf>
    <xf numFmtId="168" fontId="5" fillId="57" borderId="19" xfId="0" applyNumberFormat="1" applyFont="1" applyFill="1" applyBorder="1" applyAlignment="1">
      <alignment horizontal="right" vertical="center" wrapText="1"/>
    </xf>
    <xf numFmtId="168" fontId="5" fillId="58" borderId="20" xfId="0" applyNumberFormat="1" applyFont="1" applyFill="1" applyBorder="1" applyAlignment="1">
      <alignment horizontal="right" vertical="center" wrapText="1"/>
    </xf>
    <xf numFmtId="168" fontId="5" fillId="59" borderId="19" xfId="0" applyNumberFormat="1" applyFont="1" applyFill="1" applyBorder="1" applyAlignment="1">
      <alignment horizontal="right" vertical="center" wrapText="1"/>
    </xf>
    <xf numFmtId="168" fontId="5" fillId="60" borderId="20" xfId="0" applyNumberFormat="1" applyFont="1" applyFill="1" applyBorder="1" applyAlignment="1">
      <alignment horizontal="right" vertical="center" wrapText="1"/>
    </xf>
    <xf numFmtId="168" fontId="0" fillId="61" borderId="19" xfId="0" applyNumberFormat="1" applyFill="1" applyBorder="1" applyAlignment="1">
      <alignment horizontal="right" vertical="center" wrapText="1"/>
    </xf>
    <xf numFmtId="168" fontId="0" fillId="62" borderId="20" xfId="0" applyNumberFormat="1" applyFill="1" applyBorder="1" applyAlignment="1">
      <alignment horizontal="right" vertical="center" wrapText="1"/>
    </xf>
    <xf numFmtId="168" fontId="0" fillId="63" borderId="19" xfId="0" applyNumberFormat="1" applyFill="1" applyBorder="1" applyAlignment="1">
      <alignment horizontal="right" vertical="center" wrapText="1"/>
    </xf>
    <xf numFmtId="168" fontId="0" fillId="64" borderId="20" xfId="0" applyNumberFormat="1" applyFill="1" applyBorder="1" applyAlignment="1">
      <alignment horizontal="right" vertical="center" wrapText="1"/>
    </xf>
    <xf numFmtId="168" fontId="0" fillId="65" borderId="19" xfId="0" applyNumberFormat="1" applyFont="1" applyFill="1" applyBorder="1" applyAlignment="1">
      <alignment horizontal="right" vertical="center" wrapText="1"/>
    </xf>
    <xf numFmtId="10" fontId="0" fillId="66" borderId="11" xfId="0" applyNumberFormat="1" applyFill="1" applyBorder="1" applyAlignment="1">
      <alignment horizontal="center" vertical="center" wrapText="1"/>
    </xf>
    <xf numFmtId="10" fontId="0" fillId="67" borderId="16" xfId="0" applyNumberFormat="1" applyFill="1" applyBorder="1" applyAlignment="1">
      <alignment horizontal="center" vertical="center" wrapText="1"/>
    </xf>
    <xf numFmtId="10" fontId="5" fillId="68" borderId="11" xfId="0" applyNumberFormat="1" applyFont="1" applyFill="1" applyBorder="1" applyAlignment="1">
      <alignment horizontal="center" vertical="center" wrapText="1"/>
    </xf>
    <xf numFmtId="10" fontId="5" fillId="69" borderId="16" xfId="0" applyNumberFormat="1" applyFont="1" applyFill="1" applyBorder="1" applyAlignment="1">
      <alignment horizontal="center" vertical="center" wrapText="1"/>
    </xf>
    <xf numFmtId="10" fontId="5" fillId="70" borderId="11" xfId="0" applyNumberFormat="1" applyFont="1" applyFill="1" applyBorder="1" applyAlignment="1">
      <alignment horizontal="center" vertical="center" wrapText="1"/>
    </xf>
    <xf numFmtId="10" fontId="5" fillId="71" borderId="16" xfId="0" applyNumberFormat="1" applyFont="1" applyFill="1" applyBorder="1" applyAlignment="1">
      <alignment horizontal="center" vertical="center" wrapText="1"/>
    </xf>
    <xf numFmtId="168" fontId="8" fillId="72" borderId="10" xfId="0" applyNumberFormat="1" applyFont="1" applyFill="1" applyBorder="1" applyAlignment="1">
      <alignment horizontal="center" vertical="center" wrapText="1"/>
    </xf>
    <xf numFmtId="0" fontId="8" fillId="73" borderId="11" xfId="0" applyFont="1" applyFill="1" applyBorder="1" applyAlignment="1">
      <alignment horizontal="center" vertical="center" wrapText="1"/>
    </xf>
    <xf numFmtId="0" fontId="8" fillId="74" borderId="15" xfId="0" applyFont="1" applyFill="1" applyBorder="1" applyAlignment="1">
      <alignment horizontal="center" vertical="center" wrapText="1"/>
    </xf>
    <xf numFmtId="0" fontId="8" fillId="75" borderId="16" xfId="0" applyFont="1" applyFill="1" applyBorder="1" applyAlignment="1">
      <alignment horizontal="center" vertical="center" wrapText="1"/>
    </xf>
    <xf numFmtId="10" fontId="0" fillId="76" borderId="11" xfId="0" applyNumberFormat="1" applyFill="1" applyBorder="1" applyAlignment="1">
      <alignment horizontal="center" vertical="center" wrapText="1"/>
    </xf>
    <xf numFmtId="10" fontId="0" fillId="77" borderId="16" xfId="0" applyNumberFormat="1" applyFill="1" applyBorder="1" applyAlignment="1">
      <alignment horizontal="center" vertical="center" wrapText="1"/>
    </xf>
    <xf numFmtId="0" fontId="0" fillId="46" borderId="0" xfId="0" applyFill="1" applyBorder="1" applyAlignment="1">
      <alignment wrapText="1"/>
    </xf>
    <xf numFmtId="0" fontId="5" fillId="46" borderId="0" xfId="0" applyFont="1" applyFill="1" applyBorder="1" applyAlignment="1">
      <alignment vertical="center" wrapText="1"/>
    </xf>
    <xf numFmtId="0" fontId="0" fillId="46" borderId="0" xfId="0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8" fillId="78" borderId="12" xfId="0" applyFont="1" applyFill="1" applyBorder="1" applyAlignment="1">
      <alignment horizontal="center" vertical="center" wrapText="1"/>
    </xf>
    <xf numFmtId="0" fontId="8" fillId="79" borderId="14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80" borderId="11" xfId="0" applyFont="1" applyFill="1" applyBorder="1" applyAlignment="1">
      <alignment vertical="center" wrapText="1"/>
    </xf>
    <xf numFmtId="0" fontId="5" fillId="81" borderId="16" xfId="0" applyFont="1" applyFill="1" applyBorder="1" applyAlignment="1">
      <alignment vertical="center" wrapText="1"/>
    </xf>
    <xf numFmtId="0" fontId="8" fillId="82" borderId="11" xfId="0" applyFont="1" applyFill="1" applyBorder="1" applyAlignment="1">
      <alignment horizontal="center" vertical="center"/>
    </xf>
    <xf numFmtId="0" fontId="8" fillId="83" borderId="12" xfId="0" applyFont="1" applyFill="1" applyBorder="1" applyAlignment="1">
      <alignment horizontal="center" vertical="center"/>
    </xf>
    <xf numFmtId="0" fontId="8" fillId="84" borderId="16" xfId="0" applyFont="1" applyFill="1" applyBorder="1" applyAlignment="1">
      <alignment horizontal="center" vertical="center"/>
    </xf>
    <xf numFmtId="0" fontId="8" fillId="85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1" fontId="13" fillId="36" borderId="0" xfId="0" applyNumberFormat="1" applyFont="1" applyFill="1" applyAlignment="1" quotePrefix="1">
      <alignment horizontal="right" vertical="center" wrapText="1"/>
    </xf>
    <xf numFmtId="171" fontId="0" fillId="0" borderId="0" xfId="0" applyNumberFormat="1" applyAlignment="1">
      <alignment/>
    </xf>
    <xf numFmtId="0" fontId="13" fillId="36" borderId="0" xfId="0" applyFont="1" applyFill="1" applyAlignment="1" quotePrefix="1">
      <alignment horizontal="right" vertical="center" wrapText="1"/>
    </xf>
    <xf numFmtId="0" fontId="0" fillId="0" borderId="0" xfId="0" applyAlignment="1">
      <alignment/>
    </xf>
    <xf numFmtId="0" fontId="7" fillId="36" borderId="0" xfId="0" applyFont="1" applyFill="1" applyBorder="1" applyAlignment="1">
      <alignment vertical="top" wrapText="1"/>
    </xf>
    <xf numFmtId="0" fontId="13" fillId="36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5" fillId="36" borderId="0" xfId="0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5" fillId="86" borderId="21" xfId="0" applyFont="1" applyFill="1" applyBorder="1" applyAlignment="1">
      <alignment vertical="center" wrapText="1"/>
    </xf>
    <xf numFmtId="0" fontId="5" fillId="87" borderId="21" xfId="0" applyFont="1" applyFill="1" applyBorder="1" applyAlignment="1">
      <alignment vertical="center" wrapText="1"/>
    </xf>
    <xf numFmtId="0" fontId="5" fillId="88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top" wrapText="1"/>
    </xf>
    <xf numFmtId="0" fontId="0" fillId="36" borderId="0" xfId="0" applyFill="1" applyBorder="1" applyAlignment="1">
      <alignment/>
    </xf>
    <xf numFmtId="168" fontId="6" fillId="0" borderId="18" xfId="0" applyNumberFormat="1" applyFont="1" applyBorder="1" applyAlignment="1">
      <alignment horizontal="right" vertical="center" wrapText="1"/>
    </xf>
    <xf numFmtId="0" fontId="5" fillId="89" borderId="22" xfId="0" applyFont="1" applyFill="1" applyBorder="1" applyAlignment="1">
      <alignment horizontal="center" vertical="center" wrapText="1"/>
    </xf>
    <xf numFmtId="0" fontId="5" fillId="90" borderId="21" xfId="0" applyFont="1" applyFill="1" applyBorder="1" applyAlignment="1">
      <alignment horizontal="center" vertical="center" wrapText="1"/>
    </xf>
    <xf numFmtId="0" fontId="5" fillId="91" borderId="23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68" fontId="6" fillId="36" borderId="0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6" fillId="92" borderId="18" xfId="0" applyFont="1" applyFill="1" applyBorder="1" applyAlignment="1">
      <alignment horizontal="center" vertical="center" wrapText="1"/>
    </xf>
    <xf numFmtId="0" fontId="1" fillId="93" borderId="18" xfId="0" applyFont="1" applyFill="1" applyBorder="1" applyAlignment="1">
      <alignment horizontal="center" vertical="center" wrapText="1"/>
    </xf>
    <xf numFmtId="0" fontId="0" fillId="94" borderId="18" xfId="0" applyFill="1" applyBorder="1" applyAlignment="1">
      <alignment vertical="center"/>
    </xf>
    <xf numFmtId="0" fontId="5" fillId="44" borderId="18" xfId="0" applyFont="1" applyFill="1" applyBorder="1" applyAlignment="1">
      <alignment vertical="top" wrapText="1"/>
    </xf>
    <xf numFmtId="169" fontId="2" fillId="4" borderId="18" xfId="0" applyNumberFormat="1" applyFont="1" applyFill="1" applyBorder="1" applyAlignment="1">
      <alignment horizontal="right" vertical="center" wrapText="1"/>
    </xf>
    <xf numFmtId="0" fontId="5" fillId="45" borderId="19" xfId="0" applyFont="1" applyFill="1" applyBorder="1" applyAlignment="1">
      <alignment vertical="top" wrapText="1"/>
    </xf>
    <xf numFmtId="0" fontId="0" fillId="45" borderId="20" xfId="0" applyFill="1" applyBorder="1" applyAlignment="1">
      <alignment vertical="top" wrapText="1"/>
    </xf>
    <xf numFmtId="0" fontId="0" fillId="36" borderId="0" xfId="0" applyFill="1" applyAlignment="1" quotePrefix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righ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5" fillId="44" borderId="18" xfId="0" applyFont="1" applyFill="1" applyBorder="1" applyAlignment="1">
      <alignment horizontal="center" vertical="center" wrapText="1"/>
    </xf>
    <xf numFmtId="0" fontId="5" fillId="95" borderId="19" xfId="0" applyFont="1" applyFill="1" applyBorder="1" applyAlignment="1">
      <alignment horizontal="center" vertical="top" wrapText="1"/>
    </xf>
    <xf numFmtId="0" fontId="5" fillId="96" borderId="24" xfId="0" applyFont="1" applyFill="1" applyBorder="1" applyAlignment="1">
      <alignment horizontal="center" vertical="top" wrapText="1"/>
    </xf>
    <xf numFmtId="0" fontId="5" fillId="97" borderId="20" xfId="0" applyFont="1" applyFill="1" applyBorder="1" applyAlignment="1">
      <alignment horizontal="center" vertical="top" wrapText="1"/>
    </xf>
    <xf numFmtId="0" fontId="5" fillId="98" borderId="19" xfId="0" applyFont="1" applyFill="1" applyBorder="1" applyAlignment="1">
      <alignment horizontal="center" vertical="center" wrapText="1"/>
    </xf>
    <xf numFmtId="0" fontId="5" fillId="99" borderId="24" xfId="0" applyFont="1" applyFill="1" applyBorder="1" applyAlignment="1">
      <alignment horizontal="center" vertical="center" wrapText="1"/>
    </xf>
    <xf numFmtId="0" fontId="5" fillId="100" borderId="20" xfId="0" applyFont="1" applyFill="1" applyBorder="1" applyAlignment="1">
      <alignment horizontal="center" vertical="center" wrapText="1"/>
    </xf>
    <xf numFmtId="168" fontId="18" fillId="36" borderId="19" xfId="0" applyNumberFormat="1" applyFont="1" applyFill="1" applyBorder="1" applyAlignment="1">
      <alignment horizontal="center" vertical="center" wrapText="1"/>
    </xf>
    <xf numFmtId="168" fontId="18" fillId="36" borderId="24" xfId="0" applyNumberFormat="1" applyFont="1" applyFill="1" applyBorder="1" applyAlignment="1">
      <alignment horizontal="center" vertical="center" wrapText="1"/>
    </xf>
    <xf numFmtId="168" fontId="18" fillId="36" borderId="20" xfId="0" applyNumberFormat="1" applyFont="1" applyFill="1" applyBorder="1" applyAlignment="1">
      <alignment horizontal="center" vertical="center" wrapText="1"/>
    </xf>
    <xf numFmtId="0" fontId="5" fillId="101" borderId="20" xfId="0" applyFont="1" applyFill="1" applyBorder="1" applyAlignment="1">
      <alignment horizontal="center" vertical="top" wrapText="1"/>
    </xf>
    <xf numFmtId="0" fontId="5" fillId="44" borderId="19" xfId="0" applyFont="1" applyFill="1" applyBorder="1" applyAlignment="1">
      <alignment horizontal="center" vertical="top" wrapText="1"/>
    </xf>
    <xf numFmtId="0" fontId="5" fillId="44" borderId="24" xfId="0" applyFont="1" applyFill="1" applyBorder="1" applyAlignment="1">
      <alignment horizontal="center" vertical="top" wrapText="1"/>
    </xf>
    <xf numFmtId="0" fontId="5" fillId="44" borderId="20" xfId="0" applyFont="1" applyFill="1" applyBorder="1" applyAlignment="1">
      <alignment horizontal="center" vertical="top" wrapText="1"/>
    </xf>
    <xf numFmtId="0" fontId="5" fillId="45" borderId="19" xfId="0" applyFont="1" applyFill="1" applyBorder="1" applyAlignment="1">
      <alignment horizontal="center" vertical="top" wrapText="1"/>
    </xf>
    <xf numFmtId="0" fontId="5" fillId="45" borderId="24" xfId="0" applyFont="1" applyFill="1" applyBorder="1" applyAlignment="1">
      <alignment horizontal="center" vertical="top" wrapText="1"/>
    </xf>
    <xf numFmtId="0" fontId="5" fillId="45" borderId="20" xfId="0" applyFont="1" applyFill="1" applyBorder="1" applyAlignment="1">
      <alignment horizontal="center" vertical="top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0" fontId="18" fillId="102" borderId="18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0"/>
  <sheetViews>
    <sheetView tabSelected="1" view="pageBreakPreview" zoomScaleSheetLayoutView="100" zoomScalePageLayoutView="0" workbookViewId="0" topLeftCell="A4">
      <selection activeCell="H22" sqref="H22:K23"/>
    </sheetView>
  </sheetViews>
  <sheetFormatPr defaultColWidth="9.140625" defaultRowHeight="12.75"/>
  <cols>
    <col min="1" max="1" width="3.8515625" style="0" customWidth="1"/>
    <col min="2" max="2" width="21.8515625" style="0" customWidth="1"/>
    <col min="3" max="3" width="16.8515625" style="0" customWidth="1"/>
    <col min="4" max="4" width="8.28125" style="0" customWidth="1"/>
    <col min="5" max="5" width="3.00390625" style="0" customWidth="1"/>
    <col min="6" max="6" width="7.00390625" style="0" customWidth="1"/>
    <col min="7" max="7" width="3.140625" style="0" customWidth="1"/>
    <col min="8" max="8" width="8.28125" style="0" customWidth="1"/>
    <col min="9" max="9" width="3.00390625" style="0" customWidth="1"/>
    <col min="10" max="10" width="5.00390625" style="0" customWidth="1"/>
    <col min="11" max="11" width="3.00390625" style="0" customWidth="1"/>
    <col min="12" max="12" width="5.00390625" style="0" customWidth="1"/>
    <col min="13" max="13" width="8.00390625" style="0" customWidth="1"/>
    <col min="14" max="14" width="2.421875" style="0" customWidth="1"/>
    <col min="15" max="15" width="3.28125" style="0" customWidth="1"/>
    <col min="16" max="16" width="6.140625" style="0" customWidth="1"/>
    <col min="17" max="17" width="4.140625" style="0" customWidth="1"/>
    <col min="18" max="18" width="1.57421875" style="0" customWidth="1"/>
    <col min="19" max="19" width="6.7109375" style="0" customWidth="1"/>
    <col min="20" max="20" width="10.28125" style="0" customWidth="1"/>
    <col min="21" max="27" width="6.7109375" style="0" customWidth="1"/>
  </cols>
  <sheetData>
    <row r="1" spans="1:40" ht="18.75">
      <c r="A1" s="129"/>
      <c r="B1" s="130"/>
      <c r="C1" s="130"/>
      <c r="D1" s="131"/>
      <c r="E1" s="9"/>
      <c r="F1" s="9"/>
      <c r="G1" s="9"/>
      <c r="H1" s="9"/>
      <c r="I1" s="9"/>
      <c r="J1" s="9"/>
      <c r="K1" s="9"/>
      <c r="L1" s="12"/>
      <c r="M1" s="147" t="s">
        <v>110</v>
      </c>
      <c r="N1" s="148"/>
      <c r="O1" s="148"/>
      <c r="P1" s="145">
        <f ca="1">TODAY()</f>
        <v>42054</v>
      </c>
      <c r="Q1" s="146"/>
      <c r="R1" s="146"/>
      <c r="S1" s="146"/>
      <c r="T1" s="56"/>
      <c r="U1" s="57"/>
      <c r="V1" s="57"/>
      <c r="W1" s="57"/>
      <c r="X1" s="57"/>
      <c r="Y1" s="57"/>
      <c r="Z1" s="57"/>
      <c r="AA1" s="5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>
      <c r="A2" s="132"/>
      <c r="B2" s="133"/>
      <c r="C2" s="133"/>
      <c r="D2" s="134"/>
      <c r="E2" s="9"/>
      <c r="F2" s="9"/>
      <c r="G2" s="9"/>
      <c r="H2" s="9"/>
      <c r="I2" s="9"/>
      <c r="J2" s="9"/>
      <c r="K2" s="9"/>
      <c r="L2" s="12"/>
      <c r="M2" s="12"/>
      <c r="N2" s="12"/>
      <c r="O2" s="9"/>
      <c r="P2" s="9"/>
      <c r="Q2" s="9"/>
      <c r="R2" s="9"/>
      <c r="S2" s="9"/>
      <c r="T2" s="57"/>
      <c r="U2" s="57"/>
      <c r="V2" s="57"/>
      <c r="W2" s="57"/>
      <c r="X2" s="57"/>
      <c r="Y2" s="57"/>
      <c r="Z2" s="57"/>
      <c r="AA2" s="5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.75">
      <c r="A3" s="132"/>
      <c r="B3" s="133"/>
      <c r="C3" s="133"/>
      <c r="D3" s="134"/>
      <c r="E3" s="9"/>
      <c r="F3" s="9"/>
      <c r="G3" s="9"/>
      <c r="H3" s="9"/>
      <c r="I3" s="9"/>
      <c r="J3" s="9"/>
      <c r="K3" s="9"/>
      <c r="L3" s="12"/>
      <c r="M3" s="12"/>
      <c r="N3" s="12"/>
      <c r="O3" s="9"/>
      <c r="P3" s="9"/>
      <c r="Q3" s="9"/>
      <c r="R3" s="9"/>
      <c r="S3" s="9"/>
      <c r="T3" s="57"/>
      <c r="U3" s="57"/>
      <c r="V3" s="57"/>
      <c r="W3" s="57"/>
      <c r="X3" s="57"/>
      <c r="Y3" s="57"/>
      <c r="Z3" s="57"/>
      <c r="AA3" s="5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32"/>
      <c r="B4" s="133"/>
      <c r="C4" s="133"/>
      <c r="D4" s="134"/>
      <c r="E4" s="9"/>
      <c r="F4" s="9"/>
      <c r="G4" s="9"/>
      <c r="H4" s="9"/>
      <c r="I4" s="9"/>
      <c r="J4" s="9"/>
      <c r="K4" s="9"/>
      <c r="L4" s="12"/>
      <c r="M4" s="12"/>
      <c r="N4" s="12"/>
      <c r="O4" s="9"/>
      <c r="P4" s="9"/>
      <c r="Q4" s="9"/>
      <c r="R4" s="9"/>
      <c r="S4" s="9"/>
      <c r="T4" s="57"/>
      <c r="U4" s="57"/>
      <c r="V4" s="57"/>
      <c r="W4" s="57"/>
      <c r="X4" s="57"/>
      <c r="Y4" s="57"/>
      <c r="Z4" s="57"/>
      <c r="AA4" s="5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32"/>
      <c r="B5" s="133"/>
      <c r="C5" s="133"/>
      <c r="D5" s="134"/>
      <c r="E5" s="9"/>
      <c r="F5" s="9"/>
      <c r="G5" s="9"/>
      <c r="H5" s="9"/>
      <c r="I5" s="9"/>
      <c r="J5" s="149"/>
      <c r="K5" s="10"/>
      <c r="L5" s="149"/>
      <c r="M5" s="12"/>
      <c r="N5" s="12"/>
      <c r="O5" s="9"/>
      <c r="P5" s="9"/>
      <c r="Q5" s="9"/>
      <c r="R5" s="9"/>
      <c r="S5" s="9"/>
      <c r="T5" s="57"/>
      <c r="U5" s="57"/>
      <c r="V5" s="57"/>
      <c r="W5" s="57"/>
      <c r="X5" s="57"/>
      <c r="Y5" s="57"/>
      <c r="Z5" s="57"/>
      <c r="AA5" s="5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3.5" customHeight="1">
      <c r="A6" s="132"/>
      <c r="B6" s="133"/>
      <c r="C6" s="133"/>
      <c r="D6" s="134"/>
      <c r="E6" s="9"/>
      <c r="F6" s="9"/>
      <c r="G6" s="9"/>
      <c r="H6" s="9"/>
      <c r="I6" s="9"/>
      <c r="J6" s="149"/>
      <c r="K6" s="10"/>
      <c r="L6" s="149"/>
      <c r="M6" s="12"/>
      <c r="N6" s="12"/>
      <c r="O6" s="9"/>
      <c r="P6" s="9"/>
      <c r="Q6" s="9"/>
      <c r="R6" s="9"/>
      <c r="S6" s="9"/>
      <c r="T6" s="57"/>
      <c r="U6" s="57"/>
      <c r="V6" s="57"/>
      <c r="W6" s="57"/>
      <c r="X6" s="57"/>
      <c r="Y6" s="57"/>
      <c r="Z6" s="57"/>
      <c r="AA6" s="5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135"/>
      <c r="B7" s="136"/>
      <c r="C7" s="136"/>
      <c r="D7" s="137"/>
      <c r="E7" s="9"/>
      <c r="F7" s="9"/>
      <c r="G7" s="9"/>
      <c r="H7" s="9"/>
      <c r="I7" s="9"/>
      <c r="J7" s="13"/>
      <c r="K7" s="10"/>
      <c r="L7" s="13"/>
      <c r="M7" s="12"/>
      <c r="N7" s="12"/>
      <c r="O7" s="9"/>
      <c r="P7" s="9"/>
      <c r="Q7" s="9"/>
      <c r="R7" s="9"/>
      <c r="S7" s="9"/>
      <c r="T7" s="57"/>
      <c r="U7" s="57"/>
      <c r="V7" s="57"/>
      <c r="W7" s="57"/>
      <c r="X7" s="57"/>
      <c r="Y7" s="57"/>
      <c r="Z7" s="57"/>
      <c r="AA7" s="5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24" t="s">
        <v>149</v>
      </c>
      <c r="B8" s="130"/>
      <c r="C8" s="130"/>
      <c r="D8" s="130"/>
      <c r="E8" s="9"/>
      <c r="F8" s="9"/>
      <c r="G8" s="9"/>
      <c r="H8" s="9"/>
      <c r="I8" s="9"/>
      <c r="J8" s="13"/>
      <c r="K8" s="10"/>
      <c r="L8" s="13"/>
      <c r="M8" s="12"/>
      <c r="N8" s="12"/>
      <c r="O8" s="9"/>
      <c r="P8" s="9"/>
      <c r="Q8" s="9"/>
      <c r="R8" s="9"/>
      <c r="S8" s="9"/>
      <c r="T8" s="57"/>
      <c r="U8" s="57"/>
      <c r="V8" s="57"/>
      <c r="W8" s="57"/>
      <c r="X8" s="57"/>
      <c r="Y8" s="57"/>
      <c r="Z8" s="57"/>
      <c r="AA8" s="5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9"/>
      <c r="B9" s="9"/>
      <c r="C9" s="9"/>
      <c r="D9" s="9"/>
      <c r="E9" s="9"/>
      <c r="F9" s="9"/>
      <c r="G9" s="9"/>
      <c r="H9" s="9"/>
      <c r="I9" s="9"/>
      <c r="J9" s="13"/>
      <c r="K9" s="10"/>
      <c r="L9" s="13"/>
      <c r="M9" s="12"/>
      <c r="N9" s="12"/>
      <c r="O9" s="9"/>
      <c r="P9" s="9"/>
      <c r="Q9" s="9"/>
      <c r="R9" s="9"/>
      <c r="S9" s="9"/>
      <c r="T9" s="57"/>
      <c r="U9" s="57"/>
      <c r="V9" s="57"/>
      <c r="W9" s="57"/>
      <c r="X9" s="57"/>
      <c r="Y9" s="57"/>
      <c r="Z9" s="57"/>
      <c r="AA9" s="5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9"/>
      <c r="B10" s="9"/>
      <c r="C10" s="9"/>
      <c r="D10" s="9"/>
      <c r="E10" s="9"/>
      <c r="F10" s="9"/>
      <c r="G10" s="9"/>
      <c r="H10" s="9"/>
      <c r="I10" s="9"/>
      <c r="J10" s="152" t="s">
        <v>109</v>
      </c>
      <c r="K10" s="153"/>
      <c r="L10" s="153"/>
      <c r="M10" s="153"/>
      <c r="N10" s="153"/>
      <c r="O10" s="153"/>
      <c r="P10" s="153"/>
      <c r="Q10" s="153"/>
      <c r="R10" s="153"/>
      <c r="S10" s="9"/>
      <c r="T10" s="57"/>
      <c r="U10" s="57"/>
      <c r="V10" s="57"/>
      <c r="W10" s="57"/>
      <c r="X10" s="57"/>
      <c r="Y10" s="57"/>
      <c r="Z10" s="57"/>
      <c r="AA10" s="5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8.75" customHeight="1">
      <c r="A11" s="9"/>
      <c r="B11" s="9"/>
      <c r="C11" s="9"/>
      <c r="D11" s="9"/>
      <c r="E11" s="9"/>
      <c r="F11" s="9"/>
      <c r="G11" s="9"/>
      <c r="H11" s="9"/>
      <c r="I11" s="9"/>
      <c r="J11" s="153"/>
      <c r="K11" s="153"/>
      <c r="L11" s="153"/>
      <c r="M11" s="153"/>
      <c r="N11" s="153"/>
      <c r="O11" s="153"/>
      <c r="P11" s="153"/>
      <c r="Q11" s="153"/>
      <c r="R11" s="153"/>
      <c r="S11" s="9"/>
      <c r="T11" s="57"/>
      <c r="U11" s="57"/>
      <c r="V11" s="57"/>
      <c r="W11" s="57"/>
      <c r="X11" s="57"/>
      <c r="Y11" s="57"/>
      <c r="Z11" s="57"/>
      <c r="AA11" s="5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69" customHeight="1">
      <c r="A12" s="6"/>
      <c r="B12" s="6"/>
      <c r="C12" s="6"/>
      <c r="D12" s="6"/>
      <c r="E12" s="6"/>
      <c r="F12" s="6"/>
      <c r="G12" s="6"/>
      <c r="H12" s="6"/>
      <c r="I12" s="6"/>
      <c r="J12" s="153"/>
      <c r="K12" s="153"/>
      <c r="L12" s="153"/>
      <c r="M12" s="153"/>
      <c r="N12" s="153"/>
      <c r="O12" s="153"/>
      <c r="P12" s="153"/>
      <c r="Q12" s="153"/>
      <c r="R12" s="153"/>
      <c r="S12" s="6"/>
      <c r="T12" s="58"/>
      <c r="U12" s="58"/>
      <c r="V12" s="58"/>
      <c r="W12" s="58"/>
      <c r="X12" s="58"/>
      <c r="Y12" s="58"/>
      <c r="Z12" s="58"/>
      <c r="AA12" s="58"/>
      <c r="AB12" s="3"/>
      <c r="AC12" s="3"/>
      <c r="AD12" s="3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80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9"/>
      <c r="U13" s="58"/>
      <c r="V13" s="58"/>
      <c r="W13" s="58"/>
      <c r="X13" s="58"/>
      <c r="Y13" s="58"/>
      <c r="Z13" s="58"/>
      <c r="AA13" s="58"/>
      <c r="AB13" s="3"/>
      <c r="AC13" s="3"/>
      <c r="AD13" s="3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82.5" customHeight="1">
      <c r="A14" s="150" t="s">
        <v>108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57"/>
      <c r="U14" s="57"/>
      <c r="V14" s="57"/>
      <c r="W14" s="57"/>
      <c r="X14" s="57"/>
      <c r="Y14" s="57"/>
      <c r="Z14" s="57"/>
      <c r="AA14" s="5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2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57"/>
      <c r="U15" s="57"/>
      <c r="V15" s="57"/>
      <c r="W15" s="57"/>
      <c r="X15" s="57"/>
      <c r="Y15" s="57"/>
      <c r="Z15" s="57"/>
      <c r="AA15" s="5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57"/>
      <c r="U16" s="57"/>
      <c r="V16" s="57"/>
      <c r="W16" s="57"/>
      <c r="X16" s="57"/>
      <c r="Y16" s="57"/>
      <c r="Z16" s="57"/>
      <c r="AA16" s="5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8"/>
      <c r="U17" s="57"/>
      <c r="V17" s="57"/>
      <c r="W17" s="57"/>
      <c r="X17" s="57"/>
      <c r="Y17" s="57"/>
      <c r="Z17" s="57"/>
      <c r="AA17" s="57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 customHeight="1">
      <c r="A18" s="140" t="s">
        <v>62</v>
      </c>
      <c r="B18" s="140"/>
      <c r="C18" s="141"/>
      <c r="D18" s="114" t="s">
        <v>128</v>
      </c>
      <c r="E18" s="115"/>
      <c r="F18" s="115"/>
      <c r="G18" s="127"/>
      <c r="H18" s="114" t="s">
        <v>155</v>
      </c>
      <c r="I18" s="115"/>
      <c r="J18" s="115"/>
      <c r="K18" s="127"/>
      <c r="L18" s="114" t="s">
        <v>105</v>
      </c>
      <c r="M18" s="115"/>
      <c r="N18" s="115"/>
      <c r="O18" s="127"/>
      <c r="P18" s="114" t="s">
        <v>106</v>
      </c>
      <c r="Q18" s="115"/>
      <c r="R18" s="115"/>
      <c r="S18" s="115"/>
      <c r="T18" s="58"/>
      <c r="U18" s="57"/>
      <c r="V18" s="57"/>
      <c r="W18" s="57"/>
      <c r="X18" s="57"/>
      <c r="Y18" s="57"/>
      <c r="Z18" s="57"/>
      <c r="AA18" s="5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142"/>
      <c r="B19" s="142"/>
      <c r="C19" s="143"/>
      <c r="D19" s="116"/>
      <c r="E19" s="117"/>
      <c r="F19" s="117"/>
      <c r="G19" s="128"/>
      <c r="H19" s="116"/>
      <c r="I19" s="117"/>
      <c r="J19" s="117"/>
      <c r="K19" s="128"/>
      <c r="L19" s="116"/>
      <c r="M19" s="117"/>
      <c r="N19" s="117"/>
      <c r="O19" s="128"/>
      <c r="P19" s="116"/>
      <c r="Q19" s="117"/>
      <c r="R19" s="117"/>
      <c r="S19" s="117"/>
      <c r="T19" s="58"/>
      <c r="U19" s="57"/>
      <c r="V19" s="57"/>
      <c r="W19" s="57"/>
      <c r="X19" s="57"/>
      <c r="Y19" s="57"/>
      <c r="Z19" s="57"/>
      <c r="AA19" s="57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38" t="s">
        <v>104</v>
      </c>
      <c r="B20" s="138"/>
      <c r="C20" s="138"/>
      <c r="D20" s="99">
        <f>SUM(D22:G33)</f>
        <v>2470536.5700000003</v>
      </c>
      <c r="E20" s="99"/>
      <c r="F20" s="99"/>
      <c r="G20" s="99"/>
      <c r="H20" s="99">
        <f>SUM(H22:K33)</f>
        <v>2473611.5700000003</v>
      </c>
      <c r="I20" s="99"/>
      <c r="J20" s="99"/>
      <c r="K20" s="99"/>
      <c r="L20" s="99">
        <f>H20-D20</f>
        <v>3075</v>
      </c>
      <c r="M20" s="99"/>
      <c r="N20" s="99"/>
      <c r="O20" s="99"/>
      <c r="P20" s="110">
        <f>L20/D20</f>
        <v>0.0012446688858364075</v>
      </c>
      <c r="Q20" s="110"/>
      <c r="R20" s="110"/>
      <c r="S20" s="110"/>
      <c r="T20" s="58"/>
      <c r="U20" s="57"/>
      <c r="V20" s="57"/>
      <c r="W20" s="57"/>
      <c r="X20" s="57"/>
      <c r="Y20" s="57"/>
      <c r="Z20" s="57"/>
      <c r="AA20" s="57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139"/>
      <c r="B21" s="139"/>
      <c r="C21" s="13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11"/>
      <c r="Q21" s="111"/>
      <c r="R21" s="111"/>
      <c r="S21" s="111"/>
      <c r="T21" s="58"/>
      <c r="U21" s="57"/>
      <c r="V21" s="57"/>
      <c r="W21" s="57"/>
      <c r="X21" s="57"/>
      <c r="Y21" s="57"/>
      <c r="Z21" s="57"/>
      <c r="AA21" s="57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125" t="s">
        <v>93</v>
      </c>
      <c r="B22" s="125"/>
      <c r="C22" s="125"/>
      <c r="D22" s="103">
        <f>'Strona 2'!C9</f>
        <v>0</v>
      </c>
      <c r="E22" s="103"/>
      <c r="F22" s="103"/>
      <c r="G22" s="103"/>
      <c r="H22" s="103">
        <f>'Strona 2'!F9</f>
        <v>0</v>
      </c>
      <c r="I22" s="103"/>
      <c r="J22" s="103"/>
      <c r="K22" s="103"/>
      <c r="L22" s="103">
        <f>H22-D22</f>
        <v>0</v>
      </c>
      <c r="M22" s="103"/>
      <c r="N22" s="103"/>
      <c r="O22" s="103"/>
      <c r="P22" s="108" t="e">
        <f>L22/D22</f>
        <v>#DIV/0!</v>
      </c>
      <c r="Q22" s="108"/>
      <c r="R22" s="108"/>
      <c r="S22" s="108"/>
      <c r="T22" s="58"/>
      <c r="U22" s="57"/>
      <c r="V22" s="57"/>
      <c r="W22" s="57"/>
      <c r="X22" s="57"/>
      <c r="Y22" s="57"/>
      <c r="Z22" s="57"/>
      <c r="AA22" s="57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126"/>
      <c r="B23" s="126"/>
      <c r="C23" s="126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9"/>
      <c r="Q23" s="109"/>
      <c r="R23" s="109"/>
      <c r="S23" s="109"/>
      <c r="T23" s="58"/>
      <c r="U23" s="57"/>
      <c r="V23" s="57"/>
      <c r="W23" s="57"/>
      <c r="X23" s="57"/>
      <c r="Y23" s="57"/>
      <c r="Z23" s="57"/>
      <c r="AA23" s="57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125" t="s">
        <v>94</v>
      </c>
      <c r="B24" s="125"/>
      <c r="C24" s="125"/>
      <c r="D24" s="105">
        <f>'Strona 2'!C21</f>
        <v>2470536.5700000003</v>
      </c>
      <c r="E24" s="105"/>
      <c r="F24" s="105"/>
      <c r="G24" s="105"/>
      <c r="H24" s="105">
        <f>'Strona 2'!F21</f>
        <v>2473611.5700000003</v>
      </c>
      <c r="I24" s="105"/>
      <c r="J24" s="105"/>
      <c r="K24" s="105"/>
      <c r="L24" s="105">
        <f>H24-D24</f>
        <v>3075</v>
      </c>
      <c r="M24" s="105"/>
      <c r="N24" s="105"/>
      <c r="O24" s="105"/>
      <c r="P24" s="118">
        <f>L24/D24</f>
        <v>0.0012446688858364075</v>
      </c>
      <c r="Q24" s="118"/>
      <c r="R24" s="118"/>
      <c r="S24" s="118"/>
      <c r="T24" s="58"/>
      <c r="U24" s="57"/>
      <c r="V24" s="57"/>
      <c r="W24" s="57"/>
      <c r="X24" s="57"/>
      <c r="Y24" s="57"/>
      <c r="Z24" s="57"/>
      <c r="AA24" s="5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126"/>
      <c r="B25" s="126"/>
      <c r="C25" s="12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19"/>
      <c r="Q25" s="119"/>
      <c r="R25" s="119"/>
      <c r="S25" s="119"/>
      <c r="T25" s="58"/>
      <c r="U25" s="57"/>
      <c r="V25" s="57"/>
      <c r="W25" s="57"/>
      <c r="X25" s="57"/>
      <c r="Y25" s="57"/>
      <c r="Z25" s="57"/>
      <c r="AA25" s="5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125" t="s">
        <v>95</v>
      </c>
      <c r="B26" s="125"/>
      <c r="C26" s="125"/>
      <c r="D26" s="103">
        <f>'Strona 2'!C34</f>
        <v>0</v>
      </c>
      <c r="E26" s="103"/>
      <c r="F26" s="103"/>
      <c r="G26" s="103"/>
      <c r="H26" s="103">
        <f>'Strona 2'!F34</f>
        <v>0</v>
      </c>
      <c r="I26" s="103"/>
      <c r="J26" s="103"/>
      <c r="K26" s="103"/>
      <c r="L26" s="103">
        <f>H26-D26</f>
        <v>0</v>
      </c>
      <c r="M26" s="103"/>
      <c r="N26" s="103"/>
      <c r="O26" s="103"/>
      <c r="P26" s="108" t="e">
        <f>L26/D26</f>
        <v>#DIV/0!</v>
      </c>
      <c r="Q26" s="108"/>
      <c r="R26" s="108"/>
      <c r="S26" s="108"/>
      <c r="T26" s="58"/>
      <c r="U26" s="57"/>
      <c r="V26" s="57"/>
      <c r="W26" s="57"/>
      <c r="X26" s="57"/>
      <c r="Y26" s="57"/>
      <c r="Z26" s="57"/>
      <c r="AA26" s="5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126"/>
      <c r="B27" s="126"/>
      <c r="C27" s="12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9"/>
      <c r="Q27" s="109"/>
      <c r="R27" s="109"/>
      <c r="S27" s="109"/>
      <c r="T27" s="58"/>
      <c r="U27" s="57"/>
      <c r="V27" s="57"/>
      <c r="W27" s="57"/>
      <c r="X27" s="57"/>
      <c r="Y27" s="57"/>
      <c r="Z27" s="57"/>
      <c r="AA27" s="5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144" t="s">
        <v>96</v>
      </c>
      <c r="B28" s="144"/>
      <c r="C28" s="144"/>
      <c r="D28" s="105">
        <f>'Strona 2'!C35</f>
        <v>0</v>
      </c>
      <c r="E28" s="105"/>
      <c r="F28" s="105"/>
      <c r="G28" s="105"/>
      <c r="H28" s="105">
        <f>'Strona 2'!F35</f>
        <v>0</v>
      </c>
      <c r="I28" s="105"/>
      <c r="J28" s="105"/>
      <c r="K28" s="105"/>
      <c r="L28" s="105">
        <f>H28-D28</f>
        <v>0</v>
      </c>
      <c r="M28" s="105"/>
      <c r="N28" s="105"/>
      <c r="O28" s="105"/>
      <c r="P28" s="118" t="e">
        <f>L28/D28</f>
        <v>#DIV/0!</v>
      </c>
      <c r="Q28" s="118"/>
      <c r="R28" s="118"/>
      <c r="S28" s="118"/>
      <c r="T28" s="58"/>
      <c r="U28" s="57"/>
      <c r="V28" s="57"/>
      <c r="W28" s="57"/>
      <c r="X28" s="57"/>
      <c r="Y28" s="57"/>
      <c r="Z28" s="57"/>
      <c r="AA28" s="5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144"/>
      <c r="B29" s="144"/>
      <c r="C29" s="144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19"/>
      <c r="Q29" s="119"/>
      <c r="R29" s="119"/>
      <c r="S29" s="119"/>
      <c r="T29" s="58"/>
      <c r="U29" s="57"/>
      <c r="V29" s="57"/>
      <c r="W29" s="57"/>
      <c r="X29" s="57"/>
      <c r="Y29" s="57"/>
      <c r="Z29" s="57"/>
      <c r="AA29" s="5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144" t="s">
        <v>97</v>
      </c>
      <c r="B30" s="144"/>
      <c r="C30" s="144"/>
      <c r="D30" s="103">
        <f>'Strona 2'!C39</f>
        <v>0</v>
      </c>
      <c r="E30" s="103"/>
      <c r="F30" s="103"/>
      <c r="G30" s="103"/>
      <c r="H30" s="107">
        <f>'Strona 2'!F39</f>
        <v>0</v>
      </c>
      <c r="I30" s="103"/>
      <c r="J30" s="103"/>
      <c r="K30" s="103"/>
      <c r="L30" s="103">
        <f>H30-D30</f>
        <v>0</v>
      </c>
      <c r="M30" s="103"/>
      <c r="N30" s="103"/>
      <c r="O30" s="103"/>
      <c r="P30" s="108" t="e">
        <f>L30/D30</f>
        <v>#DIV/0!</v>
      </c>
      <c r="Q30" s="108"/>
      <c r="R30" s="108"/>
      <c r="S30" s="108"/>
      <c r="T30" s="58"/>
      <c r="U30" s="57"/>
      <c r="V30" s="57"/>
      <c r="W30" s="57"/>
      <c r="X30" s="57"/>
      <c r="Y30" s="57"/>
      <c r="Z30" s="57"/>
      <c r="AA30" s="5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144"/>
      <c r="B31" s="144"/>
      <c r="C31" s="14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9"/>
      <c r="Q31" s="109"/>
      <c r="R31" s="109"/>
      <c r="S31" s="109"/>
      <c r="T31" s="58"/>
      <c r="U31" s="57"/>
      <c r="V31" s="57"/>
      <c r="W31" s="57"/>
      <c r="X31" s="57"/>
      <c r="Y31" s="57"/>
      <c r="Z31" s="57"/>
      <c r="AA31" s="5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144" t="s">
        <v>98</v>
      </c>
      <c r="B32" s="144"/>
      <c r="C32" s="144"/>
      <c r="D32" s="105">
        <f>'Strona 2'!C40</f>
        <v>0</v>
      </c>
      <c r="E32" s="105"/>
      <c r="F32" s="105"/>
      <c r="G32" s="105"/>
      <c r="H32" s="105">
        <f>'Strona 2'!F40</f>
        <v>0</v>
      </c>
      <c r="I32" s="105"/>
      <c r="J32" s="105"/>
      <c r="K32" s="105"/>
      <c r="L32" s="105">
        <f>H32-D32</f>
        <v>0</v>
      </c>
      <c r="M32" s="105"/>
      <c r="N32" s="105"/>
      <c r="O32" s="105"/>
      <c r="P32" s="118" t="e">
        <f>L32/D32</f>
        <v>#DIV/0!</v>
      </c>
      <c r="Q32" s="118"/>
      <c r="R32" s="118"/>
      <c r="S32" s="118"/>
      <c r="T32" s="58"/>
      <c r="U32" s="57"/>
      <c r="V32" s="57"/>
      <c r="W32" s="57"/>
      <c r="X32" s="57"/>
      <c r="Y32" s="57"/>
      <c r="Z32" s="57"/>
      <c r="AA32" s="57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144"/>
      <c r="B33" s="144"/>
      <c r="C33" s="14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19"/>
      <c r="Q33" s="119"/>
      <c r="R33" s="119"/>
      <c r="S33" s="119"/>
      <c r="T33" s="58"/>
      <c r="U33" s="57"/>
      <c r="V33" s="57"/>
      <c r="W33" s="57"/>
      <c r="X33" s="57"/>
      <c r="Y33" s="57"/>
      <c r="Z33" s="57"/>
      <c r="AA33" s="57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154" t="s">
        <v>99</v>
      </c>
      <c r="B34" s="154"/>
      <c r="C34" s="154"/>
      <c r="D34" s="99">
        <f>SUM(D36:G43)</f>
        <v>185192.64</v>
      </c>
      <c r="E34" s="99"/>
      <c r="F34" s="99"/>
      <c r="G34" s="99"/>
      <c r="H34" s="99">
        <f>SUM(H36:K43)</f>
        <v>181670.25</v>
      </c>
      <c r="I34" s="99"/>
      <c r="J34" s="99"/>
      <c r="K34" s="99"/>
      <c r="L34" s="99">
        <f>H34-D34</f>
        <v>-3522.390000000014</v>
      </c>
      <c r="M34" s="99"/>
      <c r="N34" s="99"/>
      <c r="O34" s="99"/>
      <c r="P34" s="110">
        <f>L34/D34</f>
        <v>-0.019020140325231142</v>
      </c>
      <c r="Q34" s="110"/>
      <c r="R34" s="110"/>
      <c r="S34" s="110"/>
      <c r="T34" s="58"/>
      <c r="U34" s="57"/>
      <c r="V34" s="57"/>
      <c r="W34" s="57"/>
      <c r="X34" s="57"/>
      <c r="Y34" s="57"/>
      <c r="Z34" s="57"/>
      <c r="AA34" s="57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154"/>
      <c r="B35" s="154"/>
      <c r="C35" s="154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11"/>
      <c r="Q35" s="111"/>
      <c r="R35" s="111"/>
      <c r="S35" s="111"/>
      <c r="T35" s="58"/>
      <c r="U35" s="57"/>
      <c r="V35" s="57"/>
      <c r="W35" s="57"/>
      <c r="X35" s="57"/>
      <c r="Y35" s="57"/>
      <c r="Z35" s="57"/>
      <c r="AA35" s="57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44" t="s">
        <v>100</v>
      </c>
      <c r="B36" s="144"/>
      <c r="C36" s="144"/>
      <c r="D36" s="103">
        <f>'Strona 4'!C9</f>
        <v>8121.61</v>
      </c>
      <c r="E36" s="103"/>
      <c r="F36" s="103"/>
      <c r="G36" s="103"/>
      <c r="H36" s="103">
        <f>'Strona 4'!D9</f>
        <v>4544.04</v>
      </c>
      <c r="I36" s="103"/>
      <c r="J36" s="103"/>
      <c r="K36" s="103"/>
      <c r="L36" s="103">
        <f>H36-D36</f>
        <v>-3577.5699999999997</v>
      </c>
      <c r="M36" s="103"/>
      <c r="N36" s="103"/>
      <c r="O36" s="103"/>
      <c r="P36" s="108">
        <f>L36/D36</f>
        <v>-0.4405000978869953</v>
      </c>
      <c r="Q36" s="108"/>
      <c r="R36" s="108"/>
      <c r="S36" s="108"/>
      <c r="T36" s="58"/>
      <c r="U36" s="57"/>
      <c r="V36" s="57"/>
      <c r="W36" s="57"/>
      <c r="X36" s="57"/>
      <c r="Y36" s="57"/>
      <c r="Z36" s="57"/>
      <c r="AA36" s="57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44"/>
      <c r="B37" s="144"/>
      <c r="C37" s="14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9"/>
      <c r="Q37" s="109"/>
      <c r="R37" s="109"/>
      <c r="S37" s="109"/>
      <c r="T37" s="58"/>
      <c r="U37" s="57"/>
      <c r="V37" s="57"/>
      <c r="W37" s="57"/>
      <c r="X37" s="57"/>
      <c r="Y37" s="57"/>
      <c r="Z37" s="57"/>
      <c r="AA37" s="57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44" t="s">
        <v>101</v>
      </c>
      <c r="B38" s="144"/>
      <c r="C38" s="144"/>
      <c r="D38" s="105">
        <f>'Strona 4'!C10</f>
        <v>14112.11</v>
      </c>
      <c r="E38" s="105"/>
      <c r="F38" s="105"/>
      <c r="G38" s="105"/>
      <c r="H38" s="105">
        <f>'Strona 4'!D10</f>
        <v>20751.48</v>
      </c>
      <c r="I38" s="105"/>
      <c r="J38" s="105"/>
      <c r="K38" s="105"/>
      <c r="L38" s="105">
        <f>H38-D38</f>
        <v>6639.369999999999</v>
      </c>
      <c r="M38" s="105"/>
      <c r="N38" s="105"/>
      <c r="O38" s="105"/>
      <c r="P38" s="118">
        <f>L38/D38</f>
        <v>0.47047323185547724</v>
      </c>
      <c r="Q38" s="118"/>
      <c r="R38" s="118"/>
      <c r="S38" s="118"/>
      <c r="T38" s="58"/>
      <c r="U38" s="57"/>
      <c r="V38" s="57"/>
      <c r="W38" s="57"/>
      <c r="X38" s="57"/>
      <c r="Y38" s="57"/>
      <c r="Z38" s="57"/>
      <c r="AA38" s="57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44"/>
      <c r="B39" s="144"/>
      <c r="C39" s="14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19"/>
      <c r="Q39" s="119"/>
      <c r="R39" s="119"/>
      <c r="S39" s="119"/>
      <c r="T39" s="58"/>
      <c r="U39" s="57"/>
      <c r="V39" s="57"/>
      <c r="W39" s="57"/>
      <c r="X39" s="57"/>
      <c r="Y39" s="57"/>
      <c r="Z39" s="57"/>
      <c r="AA39" s="57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44" t="s">
        <v>135</v>
      </c>
      <c r="B40" s="144"/>
      <c r="C40" s="144"/>
      <c r="D40" s="103">
        <f>'Strona 4'!C16</f>
        <v>157115.92</v>
      </c>
      <c r="E40" s="103"/>
      <c r="F40" s="103"/>
      <c r="G40" s="103"/>
      <c r="H40" s="103">
        <f>'Strona 4'!D16</f>
        <v>154631.25</v>
      </c>
      <c r="I40" s="103"/>
      <c r="J40" s="103"/>
      <c r="K40" s="103"/>
      <c r="L40" s="103">
        <f>H40-D40</f>
        <v>-2484.670000000013</v>
      </c>
      <c r="M40" s="103"/>
      <c r="N40" s="103"/>
      <c r="O40" s="103"/>
      <c r="P40" s="108">
        <f>L40/D40</f>
        <v>-0.015814247213140543</v>
      </c>
      <c r="Q40" s="108"/>
      <c r="R40" s="108"/>
      <c r="S40" s="108"/>
      <c r="T40" s="58"/>
      <c r="U40" s="57"/>
      <c r="V40" s="57"/>
      <c r="W40" s="57"/>
      <c r="X40" s="57"/>
      <c r="Y40" s="57"/>
      <c r="Z40" s="57"/>
      <c r="AA40" s="57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44"/>
      <c r="B41" s="144"/>
      <c r="C41" s="14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9"/>
      <c r="Q41" s="109"/>
      <c r="R41" s="109"/>
      <c r="S41" s="109"/>
      <c r="T41" s="58"/>
      <c r="U41" s="57"/>
      <c r="V41" s="57"/>
      <c r="W41" s="57"/>
      <c r="X41" s="57"/>
      <c r="Y41" s="57"/>
      <c r="Z41" s="57"/>
      <c r="AA41" s="57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 customHeight="1">
      <c r="A42" s="144" t="s">
        <v>148</v>
      </c>
      <c r="B42" s="144"/>
      <c r="C42" s="144"/>
      <c r="D42" s="103">
        <f>'Strona 4'!C23</f>
        <v>5843</v>
      </c>
      <c r="E42" s="103"/>
      <c r="F42" s="103"/>
      <c r="G42" s="103"/>
      <c r="H42" s="103">
        <f>'Strona 4'!D23</f>
        <v>1743.48</v>
      </c>
      <c r="I42" s="103"/>
      <c r="J42" s="103"/>
      <c r="K42" s="103"/>
      <c r="L42" s="103">
        <f>H42-D42</f>
        <v>-4099.52</v>
      </c>
      <c r="M42" s="103"/>
      <c r="N42" s="103"/>
      <c r="O42" s="103"/>
      <c r="P42" s="108">
        <f>L42/D42</f>
        <v>-0.7016121855211365</v>
      </c>
      <c r="Q42" s="108"/>
      <c r="R42" s="108"/>
      <c r="S42" s="108"/>
      <c r="T42" s="58"/>
      <c r="U42" s="57"/>
      <c r="V42" s="57"/>
      <c r="W42" s="57"/>
      <c r="X42" s="57"/>
      <c r="Y42" s="57"/>
      <c r="Z42" s="57"/>
      <c r="AA42" s="57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44"/>
      <c r="B43" s="144"/>
      <c r="C43" s="14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9"/>
      <c r="Q43" s="109"/>
      <c r="R43" s="109"/>
      <c r="S43" s="109"/>
      <c r="T43" s="58"/>
      <c r="U43" s="57"/>
      <c r="V43" s="57"/>
      <c r="W43" s="57"/>
      <c r="X43" s="57"/>
      <c r="Y43" s="57"/>
      <c r="Z43" s="57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8.75" customHeight="1">
      <c r="A44" s="154" t="s">
        <v>102</v>
      </c>
      <c r="B44" s="154"/>
      <c r="C44" s="154"/>
      <c r="D44" s="99">
        <f>'Strona 4'!C24</f>
        <v>102.35</v>
      </c>
      <c r="E44" s="99"/>
      <c r="F44" s="99"/>
      <c r="G44" s="99"/>
      <c r="H44" s="99">
        <f>'Strona 4'!D24</f>
        <v>372.35</v>
      </c>
      <c r="I44" s="99"/>
      <c r="J44" s="99"/>
      <c r="K44" s="99"/>
      <c r="L44" s="99">
        <f>H44-D44</f>
        <v>270</v>
      </c>
      <c r="M44" s="99"/>
      <c r="N44" s="99"/>
      <c r="O44" s="99"/>
      <c r="P44" s="110">
        <f>L44/D44</f>
        <v>2.638006839276991</v>
      </c>
      <c r="Q44" s="110"/>
      <c r="R44" s="110"/>
      <c r="S44" s="110"/>
      <c r="T44" s="58"/>
      <c r="U44" s="57"/>
      <c r="V44" s="57"/>
      <c r="W44" s="57"/>
      <c r="X44" s="57"/>
      <c r="Y44" s="57"/>
      <c r="Z44" s="57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4"/>
      <c r="B45" s="154"/>
      <c r="C45" s="154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11"/>
      <c r="Q45" s="111"/>
      <c r="R45" s="111"/>
      <c r="S45" s="111"/>
      <c r="T45" s="58"/>
      <c r="U45" s="57"/>
      <c r="V45" s="57"/>
      <c r="W45" s="57"/>
      <c r="X45" s="57"/>
      <c r="Y45" s="57"/>
      <c r="Z45" s="57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>
      <c r="A46" s="155" t="s">
        <v>103</v>
      </c>
      <c r="B46" s="155"/>
      <c r="C46" s="155"/>
      <c r="D46" s="101">
        <f>D44+D34+D20</f>
        <v>2655831.5600000005</v>
      </c>
      <c r="E46" s="101"/>
      <c r="F46" s="101"/>
      <c r="G46" s="101"/>
      <c r="H46" s="101">
        <f>H44+H34+H20</f>
        <v>2655654.1700000004</v>
      </c>
      <c r="I46" s="101"/>
      <c r="J46" s="101"/>
      <c r="K46" s="101"/>
      <c r="L46" s="101">
        <f>L20+L34+L44</f>
        <v>-177.39000000001397</v>
      </c>
      <c r="M46" s="101"/>
      <c r="N46" s="101"/>
      <c r="O46" s="101"/>
      <c r="P46" s="112">
        <f>L46/D46</f>
        <v>-6.679263951514076E-05</v>
      </c>
      <c r="Q46" s="112"/>
      <c r="R46" s="112"/>
      <c r="S46" s="112"/>
      <c r="T46" s="58"/>
      <c r="U46" s="57"/>
      <c r="V46" s="57"/>
      <c r="W46" s="57"/>
      <c r="X46" s="57"/>
      <c r="Y46" s="57"/>
      <c r="Z46" s="57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>
      <c r="A47" s="155"/>
      <c r="B47" s="155"/>
      <c r="C47" s="155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13"/>
      <c r="Q47" s="113"/>
      <c r="R47" s="113"/>
      <c r="S47" s="113"/>
      <c r="T47" s="58"/>
      <c r="U47" s="57"/>
      <c r="V47" s="57"/>
      <c r="W47" s="57"/>
      <c r="X47" s="57"/>
      <c r="Y47" s="57"/>
      <c r="Z47" s="57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>
      <c r="A48" s="14"/>
      <c r="B48" s="14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8"/>
      <c r="U48" s="57"/>
      <c r="V48" s="57"/>
      <c r="W48" s="57"/>
      <c r="X48" s="57"/>
      <c r="Y48" s="57"/>
      <c r="Z48" s="57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  <c r="M49" s="10"/>
      <c r="N49" s="10"/>
      <c r="O49" s="10"/>
      <c r="P49" s="9"/>
      <c r="Q49" s="9"/>
      <c r="R49" s="9"/>
      <c r="S49" s="9"/>
      <c r="T49" s="57"/>
      <c r="U49" s="57"/>
      <c r="V49" s="57"/>
      <c r="W49" s="57"/>
      <c r="X49" s="57"/>
      <c r="Y49" s="57"/>
      <c r="Z49" s="57"/>
      <c r="AA49" s="57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9"/>
      <c r="Q50" s="9"/>
      <c r="R50" s="9"/>
      <c r="S50" s="9"/>
      <c r="T50" s="57"/>
      <c r="U50" s="57"/>
      <c r="V50" s="57"/>
      <c r="W50" s="57"/>
      <c r="X50" s="57"/>
      <c r="Y50" s="57"/>
      <c r="Z50" s="57"/>
      <c r="AA50" s="57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9"/>
      <c r="Q51" s="9"/>
      <c r="R51" s="9"/>
      <c r="S51" s="9"/>
      <c r="T51" s="57"/>
      <c r="U51" s="57"/>
      <c r="V51" s="57"/>
      <c r="W51" s="57"/>
      <c r="X51" s="57"/>
      <c r="Y51" s="57"/>
      <c r="Z51" s="57"/>
      <c r="AA51" s="57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5"/>
      <c r="M52" s="16"/>
      <c r="N52" s="16"/>
      <c r="O52" s="16"/>
      <c r="P52" s="16"/>
      <c r="Q52" s="16"/>
      <c r="R52" s="16"/>
      <c r="S52" s="17"/>
      <c r="T52" s="58"/>
      <c r="U52" s="58"/>
      <c r="V52" s="58"/>
      <c r="W52" s="57"/>
      <c r="X52" s="57"/>
      <c r="Y52" s="57"/>
      <c r="Z52" s="57"/>
      <c r="AA52" s="57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24"/>
      <c r="M53" s="10"/>
      <c r="N53" s="10"/>
      <c r="O53" s="10"/>
      <c r="P53" s="10"/>
      <c r="Q53" s="10"/>
      <c r="R53" s="10"/>
      <c r="S53" s="18"/>
      <c r="T53" s="58"/>
      <c r="U53" s="58"/>
      <c r="V53" s="58"/>
      <c r="W53" s="57"/>
      <c r="X53" s="57"/>
      <c r="Y53" s="57"/>
      <c r="Z53" s="57"/>
      <c r="AA53" s="57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4"/>
      <c r="M54" s="10"/>
      <c r="N54" s="10"/>
      <c r="O54" s="10"/>
      <c r="P54" s="10"/>
      <c r="Q54" s="10"/>
      <c r="R54" s="10"/>
      <c r="S54" s="18"/>
      <c r="T54" s="58"/>
      <c r="U54" s="58"/>
      <c r="V54" s="58"/>
      <c r="W54" s="57"/>
      <c r="X54" s="57"/>
      <c r="Y54" s="57"/>
      <c r="Z54" s="57"/>
      <c r="AA54" s="57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4"/>
      <c r="M55" s="10"/>
      <c r="N55" s="10"/>
      <c r="O55" s="10"/>
      <c r="P55" s="10"/>
      <c r="Q55" s="10"/>
      <c r="R55" s="10"/>
      <c r="S55" s="18"/>
      <c r="T55" s="58"/>
      <c r="U55" s="58"/>
      <c r="V55" s="58"/>
      <c r="W55" s="57"/>
      <c r="X55" s="57"/>
      <c r="Y55" s="57"/>
      <c r="Z55" s="57"/>
      <c r="AA55" s="57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24"/>
      <c r="M56" s="10"/>
      <c r="N56" s="10"/>
      <c r="O56" s="10"/>
      <c r="P56" s="10"/>
      <c r="Q56" s="10"/>
      <c r="R56" s="10"/>
      <c r="S56" s="18"/>
      <c r="T56" s="58"/>
      <c r="U56" s="58"/>
      <c r="V56" s="58"/>
      <c r="W56" s="57"/>
      <c r="X56" s="57"/>
      <c r="Y56" s="57"/>
      <c r="Z56" s="57"/>
      <c r="AA56" s="57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20"/>
      <c r="M57" s="21"/>
      <c r="N57" s="21"/>
      <c r="O57" s="21"/>
      <c r="P57" s="21"/>
      <c r="Q57" s="21"/>
      <c r="R57" s="21"/>
      <c r="S57" s="19"/>
      <c r="T57" s="58"/>
      <c r="U57" s="58"/>
      <c r="V57" s="58"/>
      <c r="W57" s="57"/>
      <c r="X57" s="57"/>
      <c r="Y57" s="57"/>
      <c r="Z57" s="57"/>
      <c r="AA57" s="57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23" t="s">
        <v>111</v>
      </c>
      <c r="M58" s="124"/>
      <c r="N58" s="124"/>
      <c r="O58" s="124"/>
      <c r="P58" s="124"/>
      <c r="Q58" s="124"/>
      <c r="R58" s="124"/>
      <c r="S58" s="124"/>
      <c r="T58" s="58"/>
      <c r="U58" s="58"/>
      <c r="V58" s="58"/>
      <c r="W58" s="57"/>
      <c r="X58" s="57"/>
      <c r="Y58" s="57"/>
      <c r="Z58" s="57"/>
      <c r="AA58" s="57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  <c r="M59" s="10"/>
      <c r="N59" s="10"/>
      <c r="O59" s="10"/>
      <c r="P59" s="10"/>
      <c r="Q59" s="10"/>
      <c r="R59" s="10"/>
      <c r="S59" s="10"/>
      <c r="T59" s="58"/>
      <c r="U59" s="58"/>
      <c r="V59" s="58"/>
      <c r="W59" s="57"/>
      <c r="X59" s="57"/>
      <c r="Y59" s="57"/>
      <c r="Z59" s="57"/>
      <c r="AA59" s="57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58"/>
      <c r="U60" s="58"/>
      <c r="V60" s="58"/>
      <c r="W60" s="57"/>
      <c r="X60" s="57"/>
      <c r="Y60" s="57"/>
      <c r="Z60" s="57"/>
      <c r="AA60" s="57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57"/>
      <c r="U61" s="57"/>
      <c r="V61" s="57"/>
      <c r="W61" s="57"/>
      <c r="X61" s="57"/>
      <c r="Y61" s="57"/>
      <c r="Z61" s="57"/>
      <c r="AA61" s="57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  <c r="M62" s="10"/>
      <c r="N62" s="10"/>
      <c r="O62" s="10"/>
      <c r="P62" s="10"/>
      <c r="Q62" s="10"/>
      <c r="R62" s="10"/>
      <c r="S62" s="10"/>
      <c r="T62" s="57"/>
      <c r="U62" s="57"/>
      <c r="V62" s="57"/>
      <c r="W62" s="57"/>
      <c r="X62" s="57"/>
      <c r="Y62" s="57"/>
      <c r="Z62" s="57"/>
      <c r="AA62" s="57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57"/>
      <c r="U63" s="57"/>
      <c r="V63" s="57"/>
      <c r="W63" s="57"/>
      <c r="X63" s="57"/>
      <c r="Y63" s="57"/>
      <c r="Z63" s="57"/>
      <c r="AA63" s="57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5"/>
      <c r="M64" s="16"/>
      <c r="N64" s="16"/>
      <c r="O64" s="16"/>
      <c r="P64" s="16"/>
      <c r="Q64" s="16"/>
      <c r="R64" s="16"/>
      <c r="S64" s="17"/>
      <c r="T64" s="57"/>
      <c r="U64" s="57"/>
      <c r="V64" s="57"/>
      <c r="W64" s="57"/>
      <c r="X64" s="57"/>
      <c r="Y64" s="57"/>
      <c r="Z64" s="57"/>
      <c r="AA64" s="57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24"/>
      <c r="M65" s="10"/>
      <c r="N65" s="10"/>
      <c r="O65" s="10"/>
      <c r="P65" s="10"/>
      <c r="Q65" s="10"/>
      <c r="R65" s="10"/>
      <c r="S65" s="18"/>
      <c r="T65" s="57"/>
      <c r="U65" s="57"/>
      <c r="V65" s="57"/>
      <c r="W65" s="57"/>
      <c r="X65" s="57"/>
      <c r="Y65" s="57"/>
      <c r="Z65" s="57"/>
      <c r="AA65" s="57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24"/>
      <c r="M66" s="10"/>
      <c r="N66" s="10"/>
      <c r="O66" s="10"/>
      <c r="P66" s="10"/>
      <c r="Q66" s="10"/>
      <c r="R66" s="10"/>
      <c r="S66" s="18"/>
      <c r="T66" s="57"/>
      <c r="U66" s="57"/>
      <c r="V66" s="57"/>
      <c r="W66" s="57"/>
      <c r="X66" s="57"/>
      <c r="Y66" s="57"/>
      <c r="Z66" s="57"/>
      <c r="AA66" s="57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24"/>
      <c r="M67" s="10"/>
      <c r="N67" s="10"/>
      <c r="O67" s="10"/>
      <c r="P67" s="10"/>
      <c r="Q67" s="10"/>
      <c r="R67" s="10"/>
      <c r="S67" s="18"/>
      <c r="T67" s="57"/>
      <c r="U67" s="57"/>
      <c r="V67" s="57"/>
      <c r="W67" s="57"/>
      <c r="X67" s="57"/>
      <c r="Y67" s="57"/>
      <c r="Z67" s="57"/>
      <c r="AA67" s="57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24"/>
      <c r="M68" s="10"/>
      <c r="N68" s="10"/>
      <c r="O68" s="10"/>
      <c r="P68" s="10"/>
      <c r="Q68" s="10"/>
      <c r="R68" s="10"/>
      <c r="S68" s="18"/>
      <c r="T68" s="57"/>
      <c r="U68" s="57"/>
      <c r="V68" s="57"/>
      <c r="W68" s="57"/>
      <c r="X68" s="57"/>
      <c r="Y68" s="57"/>
      <c r="Z68" s="57"/>
      <c r="AA68" s="5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20"/>
      <c r="M69" s="21"/>
      <c r="N69" s="21"/>
      <c r="O69" s="21"/>
      <c r="P69" s="21"/>
      <c r="Q69" s="21"/>
      <c r="R69" s="21"/>
      <c r="S69" s="19"/>
      <c r="T69" s="57"/>
      <c r="U69" s="57"/>
      <c r="V69" s="57"/>
      <c r="W69" s="57"/>
      <c r="X69" s="57"/>
      <c r="Y69" s="57"/>
      <c r="Z69" s="57"/>
      <c r="AA69" s="57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3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23" t="s">
        <v>112</v>
      </c>
      <c r="M70" s="124"/>
      <c r="N70" s="124"/>
      <c r="O70" s="124"/>
      <c r="P70" s="124"/>
      <c r="Q70" s="124"/>
      <c r="R70" s="124"/>
      <c r="S70" s="124"/>
      <c r="T70" s="57"/>
      <c r="U70" s="57"/>
      <c r="V70" s="57"/>
      <c r="W70" s="57"/>
      <c r="X70" s="57"/>
      <c r="Y70" s="57"/>
      <c r="Z70" s="57"/>
      <c r="AA70" s="57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57"/>
      <c r="U71" s="58"/>
      <c r="V71" s="122"/>
      <c r="W71" s="60"/>
      <c r="X71" s="122"/>
      <c r="Y71" s="57"/>
      <c r="Z71" s="57"/>
      <c r="AA71" s="57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57"/>
      <c r="U72" s="58"/>
      <c r="V72" s="122"/>
      <c r="W72" s="60"/>
      <c r="X72" s="122"/>
      <c r="Y72" s="57"/>
      <c r="Z72" s="57"/>
      <c r="AA72" s="57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1"/>
      <c r="R73" s="9"/>
      <c r="S73" s="9"/>
      <c r="T73" s="57"/>
      <c r="U73" s="57"/>
      <c r="V73" s="57"/>
      <c r="W73" s="57"/>
      <c r="X73" s="57"/>
      <c r="Y73" s="57"/>
      <c r="Z73" s="57"/>
      <c r="AA73" s="57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1"/>
      <c r="R74" s="9"/>
      <c r="S74" s="9"/>
      <c r="T74" s="57"/>
      <c r="U74" s="57"/>
      <c r="V74" s="57"/>
      <c r="W74" s="57"/>
      <c r="X74" s="57"/>
      <c r="Y74" s="57"/>
      <c r="Z74" s="57"/>
      <c r="AA74" s="57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1"/>
      <c r="R75" s="9"/>
      <c r="S75" s="25" t="s">
        <v>113</v>
      </c>
      <c r="T75" s="57"/>
      <c r="U75" s="57"/>
      <c r="V75" s="57"/>
      <c r="W75" s="57"/>
      <c r="X75" s="57"/>
      <c r="Y75" s="57"/>
      <c r="Z75" s="57"/>
      <c r="AA75" s="6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62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20"/>
      <c r="W77" s="120"/>
      <c r="X77" s="121"/>
      <c r="Y77" s="121"/>
      <c r="Z77" s="120"/>
      <c r="AA77" s="120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8"/>
      <c r="R78" s="57"/>
      <c r="S78" s="57"/>
      <c r="T78" s="57"/>
      <c r="U78" s="57"/>
      <c r="V78" s="120"/>
      <c r="W78" s="120"/>
      <c r="X78" s="121"/>
      <c r="Y78" s="121"/>
      <c r="Z78" s="120"/>
      <c r="AA78" s="120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20"/>
      <c r="W79" s="120"/>
      <c r="X79" s="121"/>
      <c r="Y79" s="121"/>
      <c r="Z79" s="120"/>
      <c r="AA79" s="120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20"/>
      <c r="W80" s="120"/>
      <c r="X80" s="121"/>
      <c r="Y80" s="121"/>
      <c r="Z80" s="120"/>
      <c r="AA80" s="120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</sheetData>
  <sheetProtection/>
  <mergeCells count="91">
    <mergeCell ref="A46:C47"/>
    <mergeCell ref="A44:C45"/>
    <mergeCell ref="A36:C37"/>
    <mergeCell ref="D36:G37"/>
    <mergeCell ref="A40:C41"/>
    <mergeCell ref="D38:G39"/>
    <mergeCell ref="D40:G41"/>
    <mergeCell ref="D46:G47"/>
    <mergeCell ref="A38:C39"/>
    <mergeCell ref="H40:K41"/>
    <mergeCell ref="V71:V72"/>
    <mergeCell ref="H18:K19"/>
    <mergeCell ref="H20:K21"/>
    <mergeCell ref="H22:K23"/>
    <mergeCell ref="H24:K25"/>
    <mergeCell ref="H34:K35"/>
    <mergeCell ref="H44:K45"/>
    <mergeCell ref="L26:O27"/>
    <mergeCell ref="P34:S35"/>
    <mergeCell ref="D28:G29"/>
    <mergeCell ref="D30:G31"/>
    <mergeCell ref="D32:G33"/>
    <mergeCell ref="D34:G35"/>
    <mergeCell ref="J5:J6"/>
    <mergeCell ref="A14:S14"/>
    <mergeCell ref="J10:R12"/>
    <mergeCell ref="A30:C31"/>
    <mergeCell ref="A34:C35"/>
    <mergeCell ref="A32:C33"/>
    <mergeCell ref="D42:G43"/>
    <mergeCell ref="D44:G45"/>
    <mergeCell ref="A42:C43"/>
    <mergeCell ref="P1:S1"/>
    <mergeCell ref="M1:O1"/>
    <mergeCell ref="A26:C27"/>
    <mergeCell ref="D18:G19"/>
    <mergeCell ref="D20:G21"/>
    <mergeCell ref="L5:L6"/>
    <mergeCell ref="A1:D7"/>
    <mergeCell ref="A8:D8"/>
    <mergeCell ref="L22:O23"/>
    <mergeCell ref="L24:O25"/>
    <mergeCell ref="A20:C21"/>
    <mergeCell ref="A18:C19"/>
    <mergeCell ref="D26:G27"/>
    <mergeCell ref="A22:C23"/>
    <mergeCell ref="A24:C25"/>
    <mergeCell ref="L18:O19"/>
    <mergeCell ref="P30:S31"/>
    <mergeCell ref="P32:S33"/>
    <mergeCell ref="D22:G23"/>
    <mergeCell ref="D24:G25"/>
    <mergeCell ref="L20:O21"/>
    <mergeCell ref="A28:C29"/>
    <mergeCell ref="P40:S41"/>
    <mergeCell ref="P28:S29"/>
    <mergeCell ref="L40:O41"/>
    <mergeCell ref="L28:O29"/>
    <mergeCell ref="L30:O31"/>
    <mergeCell ref="L32:O33"/>
    <mergeCell ref="L34:O35"/>
    <mergeCell ref="Z77:AA80"/>
    <mergeCell ref="H42:K43"/>
    <mergeCell ref="X77:Y78"/>
    <mergeCell ref="X79:Y80"/>
    <mergeCell ref="V77:W80"/>
    <mergeCell ref="P38:S39"/>
    <mergeCell ref="L38:O39"/>
    <mergeCell ref="X71:X72"/>
    <mergeCell ref="L58:S58"/>
    <mergeCell ref="L70:S70"/>
    <mergeCell ref="P42:S43"/>
    <mergeCell ref="P44:S45"/>
    <mergeCell ref="P46:S47"/>
    <mergeCell ref="L42:O43"/>
    <mergeCell ref="P18:S19"/>
    <mergeCell ref="P36:S37"/>
    <mergeCell ref="P20:S21"/>
    <mergeCell ref="P22:S23"/>
    <mergeCell ref="P24:S25"/>
    <mergeCell ref="P26:S27"/>
    <mergeCell ref="L44:O45"/>
    <mergeCell ref="L46:O47"/>
    <mergeCell ref="L36:O37"/>
    <mergeCell ref="H26:K27"/>
    <mergeCell ref="H28:K29"/>
    <mergeCell ref="H30:K31"/>
    <mergeCell ref="H32:K33"/>
    <mergeCell ref="H46:K47"/>
    <mergeCell ref="H36:K37"/>
    <mergeCell ref="H38:K3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63" r:id="rId1"/>
  <rowBreaks count="1" manualBreakCount="1">
    <brk id="75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view="pageBreakPreview" zoomScaleSheetLayoutView="100" zoomScalePageLayoutView="0" workbookViewId="0" topLeftCell="A4">
      <selection activeCell="F30" sqref="F30"/>
    </sheetView>
  </sheetViews>
  <sheetFormatPr defaultColWidth="9.140625" defaultRowHeight="12.75"/>
  <cols>
    <col min="1" max="1" width="4.421875" style="0" customWidth="1"/>
    <col min="2" max="2" width="26.28125" style="0" customWidth="1"/>
    <col min="3" max="3" width="16.421875" style="0" customWidth="1"/>
    <col min="4" max="4" width="14.28125" style="0" customWidth="1"/>
    <col min="5" max="5" width="16.140625" style="0" customWidth="1"/>
    <col min="6" max="6" width="16.421875" style="0" customWidth="1"/>
    <col min="7" max="7" width="14.7109375" style="0" customWidth="1"/>
    <col min="8" max="8" width="16.7109375" style="0" customWidth="1"/>
    <col min="9" max="9" width="14.57421875" style="0" customWidth="1"/>
    <col min="10" max="10" width="17.140625" style="0" customWidth="1"/>
    <col min="11" max="12" width="14.57421875" style="0" customWidth="1"/>
  </cols>
  <sheetData>
    <row r="1" spans="1:21" ht="12.75">
      <c r="A1" s="9"/>
      <c r="B1" s="9"/>
      <c r="C1" s="9"/>
      <c r="D1" s="179"/>
      <c r="E1" s="180"/>
      <c r="F1" s="180"/>
      <c r="G1" s="180"/>
      <c r="H1" s="180"/>
      <c r="I1" s="9"/>
      <c r="J1" s="9"/>
      <c r="K1" s="9"/>
      <c r="L1" s="57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57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57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57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57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56" t="s">
        <v>0</v>
      </c>
      <c r="B6" s="156" t="s">
        <v>1</v>
      </c>
      <c r="C6" s="163" t="s">
        <v>114</v>
      </c>
      <c r="D6" s="164"/>
      <c r="E6" s="165"/>
      <c r="F6" s="163" t="s">
        <v>150</v>
      </c>
      <c r="G6" s="164"/>
      <c r="H6" s="165"/>
      <c r="I6" s="156" t="s">
        <v>147</v>
      </c>
      <c r="J6" s="156" t="s">
        <v>146</v>
      </c>
      <c r="K6" s="156" t="s">
        <v>141</v>
      </c>
      <c r="L6" s="57"/>
      <c r="M6" s="1"/>
      <c r="N6" s="1"/>
      <c r="O6" s="1"/>
      <c r="P6" s="1"/>
      <c r="Q6" s="1"/>
      <c r="R6" s="1"/>
      <c r="S6" s="1"/>
      <c r="T6" s="1"/>
      <c r="U6" s="1"/>
    </row>
    <row r="7" spans="1:21" ht="23.25" customHeight="1">
      <c r="A7" s="157"/>
      <c r="B7" s="157"/>
      <c r="C7" s="26" t="s">
        <v>2</v>
      </c>
      <c r="D7" s="26" t="s">
        <v>3</v>
      </c>
      <c r="E7" s="26" t="s">
        <v>4</v>
      </c>
      <c r="F7" s="26" t="s">
        <v>2</v>
      </c>
      <c r="G7" s="26" t="s">
        <v>3</v>
      </c>
      <c r="H7" s="26" t="s">
        <v>4</v>
      </c>
      <c r="I7" s="158"/>
      <c r="J7" s="158"/>
      <c r="K7" s="158"/>
      <c r="L7" s="57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33" t="s">
        <v>5</v>
      </c>
      <c r="B8" s="34" t="s">
        <v>6</v>
      </c>
      <c r="C8" s="35">
        <f>C9+C21+C34+C35+C39+C40</f>
        <v>2470536.5700000003</v>
      </c>
      <c r="D8" s="35">
        <f>D9+D21+D34+D35+D40</f>
        <v>552224.92</v>
      </c>
      <c r="E8" s="35">
        <f>E9+E21+E34+E35+E39+E40</f>
        <v>1918311.6500000004</v>
      </c>
      <c r="F8" s="35">
        <f>F9+F21+F34+F35+F39+F40</f>
        <v>2473611.5700000003</v>
      </c>
      <c r="G8" s="35">
        <f>G9+G21+G34+G35+G40</f>
        <v>650500.33</v>
      </c>
      <c r="H8" s="35">
        <f>H9+H21+H34+H35+H39+H40</f>
        <v>1823111.24</v>
      </c>
      <c r="I8" s="35">
        <f>I9+I21+I34+I35+I39+I40</f>
        <v>3075</v>
      </c>
      <c r="J8" s="36">
        <f>I8/C8</f>
        <v>0.0012446688858364075</v>
      </c>
      <c r="K8" s="38">
        <f>IF(J8&gt;20%,"Informacja dodatkowa",IF(J8&lt;-20%,"Informacja dodatkowa",""))</f>
      </c>
      <c r="L8" s="57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>
      <c r="A9" s="175" t="s">
        <v>7</v>
      </c>
      <c r="B9" s="177" t="s">
        <v>116</v>
      </c>
      <c r="C9" s="176">
        <f aca="true" t="shared" si="0" ref="C9:I9">SUM(C11:C20)</f>
        <v>0</v>
      </c>
      <c r="D9" s="176">
        <f t="shared" si="0"/>
        <v>0</v>
      </c>
      <c r="E9" s="176">
        <f t="shared" si="0"/>
        <v>0</v>
      </c>
      <c r="F9" s="176">
        <f t="shared" si="0"/>
        <v>0</v>
      </c>
      <c r="G9" s="176">
        <f t="shared" si="0"/>
        <v>0</v>
      </c>
      <c r="H9" s="176">
        <f t="shared" si="0"/>
        <v>0</v>
      </c>
      <c r="I9" s="176">
        <f t="shared" si="0"/>
        <v>0</v>
      </c>
      <c r="J9" s="182" t="e">
        <f>I9/C9</f>
        <v>#DIV/0!</v>
      </c>
      <c r="K9" s="181" t="e">
        <f>IF(J9&gt;20%,"Informacja dodatkowa",IF(J9&lt;-20%,"Informacja dodatkowa",""))</f>
        <v>#DIV/0!</v>
      </c>
      <c r="L9" s="57"/>
      <c r="M9" s="1"/>
      <c r="N9" s="1"/>
      <c r="O9" s="1"/>
      <c r="P9" s="1"/>
      <c r="Q9" s="1"/>
      <c r="R9" s="1"/>
      <c r="S9" s="1"/>
      <c r="T9" s="1"/>
      <c r="U9" s="1"/>
    </row>
    <row r="10" spans="1:21" ht="14.25" customHeight="1">
      <c r="A10" s="175"/>
      <c r="B10" s="178"/>
      <c r="C10" s="176"/>
      <c r="D10" s="176"/>
      <c r="E10" s="176"/>
      <c r="F10" s="176"/>
      <c r="G10" s="176"/>
      <c r="H10" s="176"/>
      <c r="I10" s="176"/>
      <c r="J10" s="182"/>
      <c r="K10" s="181"/>
      <c r="L10" s="57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39" t="s">
        <v>8</v>
      </c>
      <c r="B11" s="42" t="s">
        <v>9</v>
      </c>
      <c r="C11" s="27"/>
      <c r="D11" s="27"/>
      <c r="E11" s="28">
        <f>C11-D11</f>
        <v>0</v>
      </c>
      <c r="F11" s="27"/>
      <c r="G11" s="27"/>
      <c r="H11" s="28">
        <f>F11-G11</f>
        <v>0</v>
      </c>
      <c r="I11" s="28">
        <f>F11-C11</f>
        <v>0</v>
      </c>
      <c r="J11" s="29" t="e">
        <f>I11/C11</f>
        <v>#DIV/0!</v>
      </c>
      <c r="K11" s="46" t="e">
        <f aca="true" t="shared" si="1" ref="K11:K18">IF(J11&gt;20%,"Informacja dodatkowa",IF(J11&lt;-20%,"Informacja dodatkowa",""))</f>
        <v>#DIV/0!</v>
      </c>
      <c r="L11" s="57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39" t="s">
        <v>10</v>
      </c>
      <c r="B12" s="42" t="s">
        <v>11</v>
      </c>
      <c r="C12" s="27"/>
      <c r="D12" s="27"/>
      <c r="E12" s="28">
        <f aca="true" t="shared" si="2" ref="E12:E17">C12-D12</f>
        <v>0</v>
      </c>
      <c r="F12" s="27"/>
      <c r="G12" s="27"/>
      <c r="H12" s="28">
        <f aca="true" t="shared" si="3" ref="H12:H17">F12-G12</f>
        <v>0</v>
      </c>
      <c r="I12" s="28">
        <f aca="true" t="shared" si="4" ref="I12:I17">F12-C12</f>
        <v>0</v>
      </c>
      <c r="J12" s="29" t="e">
        <f aca="true" t="shared" si="5" ref="J12:J17">I12/C12</f>
        <v>#DIV/0!</v>
      </c>
      <c r="K12" s="46" t="e">
        <f t="shared" si="1"/>
        <v>#DIV/0!</v>
      </c>
      <c r="L12" s="57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39" t="s">
        <v>12</v>
      </c>
      <c r="B13" s="42" t="s">
        <v>13</v>
      </c>
      <c r="C13" s="27"/>
      <c r="D13" s="27"/>
      <c r="E13" s="28">
        <f t="shared" si="2"/>
        <v>0</v>
      </c>
      <c r="F13" s="27"/>
      <c r="G13" s="27"/>
      <c r="H13" s="28">
        <f t="shared" si="3"/>
        <v>0</v>
      </c>
      <c r="I13" s="28">
        <f t="shared" si="4"/>
        <v>0</v>
      </c>
      <c r="J13" s="29" t="e">
        <f t="shared" si="5"/>
        <v>#DIV/0!</v>
      </c>
      <c r="K13" s="46" t="e">
        <f t="shared" si="1"/>
        <v>#DIV/0!</v>
      </c>
      <c r="L13" s="57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9" t="s">
        <v>14</v>
      </c>
      <c r="B14" s="42" t="s">
        <v>15</v>
      </c>
      <c r="C14" s="27"/>
      <c r="D14" s="27"/>
      <c r="E14" s="28">
        <f t="shared" si="2"/>
        <v>0</v>
      </c>
      <c r="F14" s="27"/>
      <c r="G14" s="27"/>
      <c r="H14" s="28">
        <f t="shared" si="3"/>
        <v>0</v>
      </c>
      <c r="I14" s="28">
        <f t="shared" si="4"/>
        <v>0</v>
      </c>
      <c r="J14" s="29" t="e">
        <f t="shared" si="5"/>
        <v>#DIV/0!</v>
      </c>
      <c r="K14" s="46" t="e">
        <f t="shared" si="1"/>
        <v>#DIV/0!</v>
      </c>
      <c r="L14" s="57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39" t="s">
        <v>16</v>
      </c>
      <c r="B15" s="42" t="s">
        <v>17</v>
      </c>
      <c r="C15" s="27"/>
      <c r="D15" s="27"/>
      <c r="E15" s="28">
        <f t="shared" si="2"/>
        <v>0</v>
      </c>
      <c r="F15" s="27"/>
      <c r="G15" s="27"/>
      <c r="H15" s="28">
        <f t="shared" si="3"/>
        <v>0</v>
      </c>
      <c r="I15" s="28">
        <f t="shared" si="4"/>
        <v>0</v>
      </c>
      <c r="J15" s="29" t="e">
        <f t="shared" si="5"/>
        <v>#DIV/0!</v>
      </c>
      <c r="K15" s="46" t="e">
        <f t="shared" si="1"/>
        <v>#DIV/0!</v>
      </c>
      <c r="L15" s="57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9" t="s">
        <v>18</v>
      </c>
      <c r="B16" s="42" t="s">
        <v>19</v>
      </c>
      <c r="C16" s="27"/>
      <c r="D16" s="27"/>
      <c r="E16" s="28">
        <f t="shared" si="2"/>
        <v>0</v>
      </c>
      <c r="F16" s="27"/>
      <c r="G16" s="27"/>
      <c r="H16" s="28">
        <f t="shared" si="3"/>
        <v>0</v>
      </c>
      <c r="I16" s="28">
        <f t="shared" si="4"/>
        <v>0</v>
      </c>
      <c r="J16" s="29" t="e">
        <f t="shared" si="5"/>
        <v>#DIV/0!</v>
      </c>
      <c r="K16" s="46" t="e">
        <f t="shared" si="1"/>
        <v>#DIV/0!</v>
      </c>
      <c r="L16" s="57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>
      <c r="A17" s="39" t="s">
        <v>20</v>
      </c>
      <c r="B17" s="42" t="s">
        <v>21</v>
      </c>
      <c r="C17" s="27"/>
      <c r="D17" s="27"/>
      <c r="E17" s="28">
        <f t="shared" si="2"/>
        <v>0</v>
      </c>
      <c r="F17" s="27"/>
      <c r="G17" s="27"/>
      <c r="H17" s="28">
        <f t="shared" si="3"/>
        <v>0</v>
      </c>
      <c r="I17" s="28">
        <f t="shared" si="4"/>
        <v>0</v>
      </c>
      <c r="J17" s="29" t="e">
        <f t="shared" si="5"/>
        <v>#DIV/0!</v>
      </c>
      <c r="K17" s="46" t="e">
        <f t="shared" si="1"/>
        <v>#DIV/0!</v>
      </c>
      <c r="L17" s="57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39" t="s">
        <v>22</v>
      </c>
      <c r="B18" s="42" t="s">
        <v>117</v>
      </c>
      <c r="C18" s="27"/>
      <c r="D18" s="27"/>
      <c r="E18" s="28">
        <f>C18-D18</f>
        <v>0</v>
      </c>
      <c r="F18" s="27"/>
      <c r="G18" s="27"/>
      <c r="H18" s="28">
        <f>F18-G18</f>
        <v>0</v>
      </c>
      <c r="I18" s="28">
        <f>F18-C18</f>
        <v>0</v>
      </c>
      <c r="J18" s="29" t="e">
        <f>I18/C18</f>
        <v>#DIV/0!</v>
      </c>
      <c r="K18" s="47" t="e">
        <f t="shared" si="1"/>
        <v>#DIV/0!</v>
      </c>
      <c r="L18" s="57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9" t="s">
        <v>23</v>
      </c>
      <c r="B19" s="42" t="s">
        <v>24</v>
      </c>
      <c r="C19" s="27"/>
      <c r="D19" s="27"/>
      <c r="E19" s="28">
        <f>C19-D19</f>
        <v>0</v>
      </c>
      <c r="F19" s="27"/>
      <c r="G19" s="27"/>
      <c r="H19" s="28">
        <f>F19-G19</f>
        <v>0</v>
      </c>
      <c r="I19" s="28">
        <f>F19-C19</f>
        <v>0</v>
      </c>
      <c r="J19" s="29" t="e">
        <f aca="true" t="shared" si="6" ref="J19:J24">I19/C19</f>
        <v>#DIV/0!</v>
      </c>
      <c r="K19" s="46" t="e">
        <f aca="true" t="shared" si="7" ref="K19:K24">IF(J19&gt;20%,"Informacja dodatkowa",IF(J19&lt;-20%,"Informacja dodatkowa",""))</f>
        <v>#DIV/0!</v>
      </c>
      <c r="L19" s="57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9" t="s">
        <v>25</v>
      </c>
      <c r="B20" s="42" t="s">
        <v>26</v>
      </c>
      <c r="C20" s="27"/>
      <c r="D20" s="27"/>
      <c r="E20" s="28">
        <f>C20-D20</f>
        <v>0</v>
      </c>
      <c r="F20" s="27"/>
      <c r="G20" s="27"/>
      <c r="H20" s="28">
        <f>F20-G20</f>
        <v>0</v>
      </c>
      <c r="I20" s="28">
        <f>F20-C20</f>
        <v>0</v>
      </c>
      <c r="J20" s="29" t="e">
        <f t="shared" si="6"/>
        <v>#DIV/0!</v>
      </c>
      <c r="K20" s="46" t="e">
        <f t="shared" si="7"/>
        <v>#DIV/0!</v>
      </c>
      <c r="L20" s="57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40" t="s">
        <v>27</v>
      </c>
      <c r="B21" s="43" t="s">
        <v>28</v>
      </c>
      <c r="C21" s="44">
        <f>C22+C32+C33</f>
        <v>2470536.5700000003</v>
      </c>
      <c r="D21" s="44">
        <f>D22</f>
        <v>552224.92</v>
      </c>
      <c r="E21" s="44">
        <f>E22+E32+E33</f>
        <v>1918311.6500000004</v>
      </c>
      <c r="F21" s="44">
        <f>F22+F32+F33</f>
        <v>2473611.5700000003</v>
      </c>
      <c r="G21" s="44">
        <f>G22</f>
        <v>650500.33</v>
      </c>
      <c r="H21" s="44">
        <f>H22+H32+H33</f>
        <v>1823111.24</v>
      </c>
      <c r="I21" s="44">
        <f>I22+I32+I33</f>
        <v>3075</v>
      </c>
      <c r="J21" s="45">
        <f t="shared" si="6"/>
        <v>0.0012446688858364075</v>
      </c>
      <c r="K21" s="48">
        <f t="shared" si="7"/>
      </c>
      <c r="L21" s="57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9" t="s">
        <v>8</v>
      </c>
      <c r="B22" s="42" t="s">
        <v>29</v>
      </c>
      <c r="C22" s="28">
        <f aca="true" t="shared" si="8" ref="C22:H22">SUM(C23:C31)</f>
        <v>2470536.5700000003</v>
      </c>
      <c r="D22" s="28">
        <f t="shared" si="8"/>
        <v>552224.92</v>
      </c>
      <c r="E22" s="28">
        <f t="shared" si="8"/>
        <v>1918311.6500000004</v>
      </c>
      <c r="F22" s="28">
        <f t="shared" si="8"/>
        <v>2473611.5700000003</v>
      </c>
      <c r="G22" s="28">
        <f t="shared" si="8"/>
        <v>650500.33</v>
      </c>
      <c r="H22" s="28">
        <f t="shared" si="8"/>
        <v>1823111.24</v>
      </c>
      <c r="I22" s="28">
        <f>F22-C22</f>
        <v>3075</v>
      </c>
      <c r="J22" s="29">
        <f t="shared" si="6"/>
        <v>0.0012446688858364075</v>
      </c>
      <c r="K22" s="46">
        <f t="shared" si="7"/>
      </c>
      <c r="L22" s="57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41" t="s">
        <v>30</v>
      </c>
      <c r="B23" s="42" t="s">
        <v>31</v>
      </c>
      <c r="C23" s="27">
        <v>174079</v>
      </c>
      <c r="D23" s="30" t="s">
        <v>48</v>
      </c>
      <c r="E23" s="28">
        <f>C23</f>
        <v>174079</v>
      </c>
      <c r="F23" s="27">
        <v>174079</v>
      </c>
      <c r="G23" s="30" t="s">
        <v>48</v>
      </c>
      <c r="H23" s="28">
        <f>F23</f>
        <v>174079</v>
      </c>
      <c r="I23" s="28">
        <f>F23-C23</f>
        <v>0</v>
      </c>
      <c r="J23" s="29">
        <f t="shared" si="6"/>
        <v>0</v>
      </c>
      <c r="K23" s="46">
        <f t="shared" si="7"/>
      </c>
      <c r="L23" s="57"/>
      <c r="M23" s="1"/>
      <c r="N23" s="1"/>
      <c r="O23" s="1"/>
      <c r="P23" s="1"/>
      <c r="Q23" s="1"/>
      <c r="R23" s="1"/>
      <c r="S23" s="1"/>
      <c r="T23" s="1"/>
      <c r="U23" s="1"/>
    </row>
    <row r="24" spans="1:21" ht="38.25">
      <c r="A24" s="41" t="s">
        <v>32</v>
      </c>
      <c r="B24" s="69" t="s">
        <v>33</v>
      </c>
      <c r="C24" s="27">
        <v>1531000.62</v>
      </c>
      <c r="D24" s="27">
        <v>289686.26</v>
      </c>
      <c r="E24" s="28">
        <f>C24-D24</f>
        <v>1241314.36</v>
      </c>
      <c r="F24" s="27">
        <v>1531000.62</v>
      </c>
      <c r="G24" s="27">
        <v>322352.42</v>
      </c>
      <c r="H24" s="28">
        <f>F24-G24</f>
        <v>1208648.2000000002</v>
      </c>
      <c r="I24" s="28">
        <f>F24-C24</f>
        <v>0</v>
      </c>
      <c r="J24" s="29">
        <f t="shared" si="6"/>
        <v>0</v>
      </c>
      <c r="K24" s="47">
        <f t="shared" si="7"/>
      </c>
      <c r="L24" s="57"/>
      <c r="M24" s="1"/>
      <c r="N24" s="1"/>
      <c r="O24" s="1"/>
      <c r="P24" s="1"/>
      <c r="Q24" s="1"/>
      <c r="R24" s="1"/>
      <c r="S24" s="1"/>
      <c r="T24" s="1"/>
      <c r="U24" s="1"/>
    </row>
    <row r="25" spans="1:21" ht="25.5">
      <c r="A25" s="41" t="s">
        <v>34</v>
      </c>
      <c r="B25" s="42" t="s">
        <v>35</v>
      </c>
      <c r="C25" s="27">
        <v>37937.4</v>
      </c>
      <c r="D25" s="27">
        <v>9989.34</v>
      </c>
      <c r="E25" s="28">
        <f aca="true" t="shared" si="9" ref="E25:E31">C25-D25</f>
        <v>27948.06</v>
      </c>
      <c r="F25" s="27">
        <v>37937.4</v>
      </c>
      <c r="G25" s="27">
        <v>11371.39</v>
      </c>
      <c r="H25" s="28">
        <f aca="true" t="shared" si="10" ref="H25:H31">F25-G25</f>
        <v>26566.010000000002</v>
      </c>
      <c r="I25" s="28">
        <f aca="true" t="shared" si="11" ref="I25:I32">F25-C25</f>
        <v>0</v>
      </c>
      <c r="J25" s="29">
        <f aca="true" t="shared" si="12" ref="J25:J32">I25/C25</f>
        <v>0</v>
      </c>
      <c r="K25" s="46">
        <f aca="true" t="shared" si="13" ref="K25:K32">IF(J25&gt;20%,"Informacja dodatkowa",IF(J25&lt;-20%,"Informacja dodatkowa",""))</f>
      </c>
      <c r="L25" s="57"/>
      <c r="M25" s="1"/>
      <c r="N25" s="1"/>
      <c r="O25" s="1"/>
      <c r="P25" s="1"/>
      <c r="Q25" s="1"/>
      <c r="R25" s="1"/>
      <c r="S25" s="1"/>
      <c r="T25" s="1"/>
      <c r="U25" s="1"/>
    </row>
    <row r="26" spans="1:21" ht="25.5">
      <c r="A26" s="41" t="s">
        <v>36</v>
      </c>
      <c r="B26" s="42" t="s">
        <v>37</v>
      </c>
      <c r="C26" s="27"/>
      <c r="D26" s="27"/>
      <c r="E26" s="28">
        <f t="shared" si="9"/>
        <v>0</v>
      </c>
      <c r="F26" s="27"/>
      <c r="G26" s="27"/>
      <c r="H26" s="28">
        <f t="shared" si="10"/>
        <v>0</v>
      </c>
      <c r="I26" s="28">
        <f t="shared" si="11"/>
        <v>0</v>
      </c>
      <c r="J26" s="29" t="e">
        <f t="shared" si="12"/>
        <v>#DIV/0!</v>
      </c>
      <c r="K26" s="46" t="e">
        <f t="shared" si="13"/>
        <v>#DIV/0!</v>
      </c>
      <c r="L26" s="57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41" t="s">
        <v>38</v>
      </c>
      <c r="B27" s="42" t="s">
        <v>39</v>
      </c>
      <c r="C27" s="27">
        <v>480076.47</v>
      </c>
      <c r="D27" s="27">
        <v>134820.88</v>
      </c>
      <c r="E27" s="28">
        <f t="shared" si="9"/>
        <v>345255.58999999997</v>
      </c>
      <c r="F27" s="27">
        <v>480076.47</v>
      </c>
      <c r="G27" s="27">
        <v>178725.5</v>
      </c>
      <c r="H27" s="28">
        <f t="shared" si="10"/>
        <v>301350.97</v>
      </c>
      <c r="I27" s="28">
        <f t="shared" si="11"/>
        <v>0</v>
      </c>
      <c r="J27" s="29">
        <f t="shared" si="12"/>
        <v>0</v>
      </c>
      <c r="K27" s="46">
        <f t="shared" si="13"/>
      </c>
      <c r="L27" s="57"/>
      <c r="M27" s="1"/>
      <c r="N27" s="1"/>
      <c r="O27" s="1"/>
      <c r="P27" s="1"/>
      <c r="Q27" s="1"/>
      <c r="R27" s="1"/>
      <c r="S27" s="1"/>
      <c r="T27" s="1"/>
      <c r="U27" s="1"/>
    </row>
    <row r="28" spans="1:21" ht="25.5">
      <c r="A28" s="41" t="s">
        <v>40</v>
      </c>
      <c r="B28" s="42" t="s">
        <v>41</v>
      </c>
      <c r="C28" s="27"/>
      <c r="D28" s="27"/>
      <c r="E28" s="28">
        <f t="shared" si="9"/>
        <v>0</v>
      </c>
      <c r="F28" s="27"/>
      <c r="G28" s="27"/>
      <c r="H28" s="28">
        <f t="shared" si="10"/>
        <v>0</v>
      </c>
      <c r="I28" s="28">
        <f t="shared" si="11"/>
        <v>0</v>
      </c>
      <c r="J28" s="29" t="e">
        <f t="shared" si="12"/>
        <v>#DIV/0!</v>
      </c>
      <c r="K28" s="46" t="e">
        <f t="shared" si="13"/>
        <v>#DIV/0!</v>
      </c>
      <c r="L28" s="57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41" t="s">
        <v>42</v>
      </c>
      <c r="B29" s="42" t="s">
        <v>43</v>
      </c>
      <c r="C29" s="27">
        <v>20971.14</v>
      </c>
      <c r="D29" s="27">
        <v>13703.07</v>
      </c>
      <c r="E29" s="28">
        <f t="shared" si="9"/>
        <v>7268.07</v>
      </c>
      <c r="F29" s="27">
        <v>20971.14</v>
      </c>
      <c r="G29" s="27">
        <v>16125.76</v>
      </c>
      <c r="H29" s="28">
        <f t="shared" si="10"/>
        <v>4845.379999999999</v>
      </c>
      <c r="I29" s="28">
        <f t="shared" si="11"/>
        <v>0</v>
      </c>
      <c r="J29" s="29">
        <f t="shared" si="12"/>
        <v>0</v>
      </c>
      <c r="K29" s="46">
        <f t="shared" si="13"/>
      </c>
      <c r="L29" s="57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41" t="s">
        <v>44</v>
      </c>
      <c r="B30" s="42" t="s">
        <v>45</v>
      </c>
      <c r="C30" s="27">
        <v>226471.94</v>
      </c>
      <c r="D30" s="27">
        <v>104025.37</v>
      </c>
      <c r="E30" s="28">
        <f t="shared" si="9"/>
        <v>122446.57</v>
      </c>
      <c r="F30" s="27">
        <v>229546.94</v>
      </c>
      <c r="G30" s="27">
        <v>121925.26</v>
      </c>
      <c r="H30" s="28">
        <f t="shared" si="10"/>
        <v>107621.68000000001</v>
      </c>
      <c r="I30" s="28">
        <f t="shared" si="11"/>
        <v>3075</v>
      </c>
      <c r="J30" s="29">
        <f t="shared" si="12"/>
        <v>0.013577841034081307</v>
      </c>
      <c r="K30" s="46">
        <f t="shared" si="13"/>
      </c>
      <c r="L30" s="57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41" t="s">
        <v>46</v>
      </c>
      <c r="B31" s="42" t="s">
        <v>47</v>
      </c>
      <c r="C31" s="27"/>
      <c r="D31" s="27"/>
      <c r="E31" s="28">
        <f t="shared" si="9"/>
        <v>0</v>
      </c>
      <c r="F31" s="27"/>
      <c r="G31" s="27"/>
      <c r="H31" s="28">
        <f t="shared" si="10"/>
        <v>0</v>
      </c>
      <c r="I31" s="28">
        <f t="shared" si="11"/>
        <v>0</v>
      </c>
      <c r="J31" s="29" t="e">
        <f t="shared" si="12"/>
        <v>#DIV/0!</v>
      </c>
      <c r="K31" s="46" t="e">
        <f t="shared" si="13"/>
        <v>#DIV/0!</v>
      </c>
      <c r="L31" s="57"/>
      <c r="M31" s="1"/>
      <c r="N31" s="1"/>
      <c r="O31" s="1"/>
      <c r="P31" s="1"/>
      <c r="Q31" s="1"/>
      <c r="R31" s="1"/>
      <c r="S31" s="1"/>
      <c r="T31" s="1"/>
      <c r="U31" s="1"/>
    </row>
    <row r="32" spans="1:21" ht="25.5">
      <c r="A32" s="39" t="s">
        <v>10</v>
      </c>
      <c r="B32" s="42" t="s">
        <v>129</v>
      </c>
      <c r="C32" s="27"/>
      <c r="D32" s="30" t="s">
        <v>48</v>
      </c>
      <c r="E32" s="28">
        <f>C32</f>
        <v>0</v>
      </c>
      <c r="F32" s="27"/>
      <c r="G32" s="30" t="s">
        <v>48</v>
      </c>
      <c r="H32" s="28">
        <f>F32</f>
        <v>0</v>
      </c>
      <c r="I32" s="28">
        <f t="shared" si="11"/>
        <v>0</v>
      </c>
      <c r="J32" s="29" t="e">
        <f t="shared" si="12"/>
        <v>#DIV/0!</v>
      </c>
      <c r="K32" s="46" t="e">
        <f t="shared" si="13"/>
        <v>#DIV/0!</v>
      </c>
      <c r="L32" s="57"/>
      <c r="M32" s="1"/>
      <c r="N32" s="1"/>
      <c r="O32" s="1"/>
      <c r="P32" s="1"/>
      <c r="Q32" s="1"/>
      <c r="R32" s="1"/>
      <c r="S32" s="1"/>
      <c r="T32" s="1"/>
      <c r="U32" s="1"/>
    </row>
    <row r="33" spans="1:21" ht="25.5">
      <c r="A33" s="39" t="s">
        <v>12</v>
      </c>
      <c r="B33" s="42" t="s">
        <v>130</v>
      </c>
      <c r="C33" s="27"/>
      <c r="D33" s="30" t="s">
        <v>48</v>
      </c>
      <c r="E33" s="28">
        <f>C33</f>
        <v>0</v>
      </c>
      <c r="F33" s="27"/>
      <c r="G33" s="30" t="s">
        <v>48</v>
      </c>
      <c r="H33" s="28">
        <f>F33</f>
        <v>0</v>
      </c>
      <c r="I33" s="28">
        <f>F33-C33</f>
        <v>0</v>
      </c>
      <c r="J33" s="29" t="e">
        <f aca="true" t="shared" si="14" ref="J33:J40">I33/C33</f>
        <v>#DIV/0!</v>
      </c>
      <c r="K33" s="46" t="e">
        <f aca="true" t="shared" si="15" ref="K33:K40">IF(J33&gt;20%,"Informacja dodatkowa",IF(J33&lt;-20%,"Informacja dodatkowa",""))</f>
        <v>#DIV/0!</v>
      </c>
      <c r="L33" s="57"/>
      <c r="M33" s="1"/>
      <c r="N33" s="1"/>
      <c r="O33" s="1"/>
      <c r="P33" s="1"/>
      <c r="Q33" s="1"/>
      <c r="R33" s="1"/>
      <c r="S33" s="1"/>
      <c r="T33" s="1"/>
      <c r="U33" s="1"/>
    </row>
    <row r="34" spans="1:21" ht="25.5">
      <c r="A34" s="40" t="s">
        <v>49</v>
      </c>
      <c r="B34" s="43" t="s">
        <v>50</v>
      </c>
      <c r="C34" s="31"/>
      <c r="D34" s="31"/>
      <c r="E34" s="44">
        <f>C34-D34</f>
        <v>0</v>
      </c>
      <c r="F34" s="31"/>
      <c r="G34" s="31"/>
      <c r="H34" s="44">
        <f>F34-G34</f>
        <v>0</v>
      </c>
      <c r="I34" s="44">
        <f>F34-C34</f>
        <v>0</v>
      </c>
      <c r="J34" s="45" t="e">
        <f t="shared" si="14"/>
        <v>#DIV/0!</v>
      </c>
      <c r="K34" s="46" t="e">
        <f t="shared" si="15"/>
        <v>#DIV/0!</v>
      </c>
      <c r="L34" s="57"/>
      <c r="M34" s="1"/>
      <c r="N34" s="1"/>
      <c r="O34" s="1"/>
      <c r="P34" s="1"/>
      <c r="Q34" s="1"/>
      <c r="R34" s="1"/>
      <c r="S34" s="1"/>
      <c r="T34" s="1"/>
      <c r="U34" s="1"/>
    </row>
    <row r="35" spans="1:21" ht="25.5">
      <c r="A35" s="40" t="s">
        <v>51</v>
      </c>
      <c r="B35" s="43" t="s">
        <v>52</v>
      </c>
      <c r="C35" s="44">
        <f aca="true" t="shared" si="16" ref="C35:I35">SUM(C36:C38)</f>
        <v>0</v>
      </c>
      <c r="D35" s="50">
        <f t="shared" si="16"/>
        <v>0</v>
      </c>
      <c r="E35" s="44">
        <f t="shared" si="16"/>
        <v>0</v>
      </c>
      <c r="F35" s="44">
        <f t="shared" si="16"/>
        <v>0</v>
      </c>
      <c r="G35" s="50">
        <f t="shared" si="16"/>
        <v>0</v>
      </c>
      <c r="H35" s="44">
        <f t="shared" si="16"/>
        <v>0</v>
      </c>
      <c r="I35" s="44">
        <f t="shared" si="16"/>
        <v>0</v>
      </c>
      <c r="J35" s="45" t="e">
        <f t="shared" si="14"/>
        <v>#DIV/0!</v>
      </c>
      <c r="K35" s="46" t="e">
        <f t="shared" si="15"/>
        <v>#DIV/0!</v>
      </c>
      <c r="L35" s="57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9" t="s">
        <v>8</v>
      </c>
      <c r="B36" s="42" t="s">
        <v>131</v>
      </c>
      <c r="C36" s="27"/>
      <c r="D36" s="51"/>
      <c r="E36" s="28">
        <f>C36-D36</f>
        <v>0</v>
      </c>
      <c r="F36" s="27"/>
      <c r="G36" s="51"/>
      <c r="H36" s="28">
        <f>F36-G36</f>
        <v>0</v>
      </c>
      <c r="I36" s="28">
        <f>F36-C36</f>
        <v>0</v>
      </c>
      <c r="J36" s="29" t="e">
        <f t="shared" si="14"/>
        <v>#DIV/0!</v>
      </c>
      <c r="K36" s="46" t="e">
        <f t="shared" si="15"/>
        <v>#DIV/0!</v>
      </c>
      <c r="L36" s="57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39" t="s">
        <v>10</v>
      </c>
      <c r="B37" s="42" t="s">
        <v>132</v>
      </c>
      <c r="C37" s="27"/>
      <c r="D37" s="51"/>
      <c r="E37" s="28">
        <f>C37-D37</f>
        <v>0</v>
      </c>
      <c r="F37" s="27"/>
      <c r="G37" s="51"/>
      <c r="H37" s="28">
        <f>F37-G37</f>
        <v>0</v>
      </c>
      <c r="I37" s="28">
        <f>F37-C37</f>
        <v>0</v>
      </c>
      <c r="J37" s="29" t="e">
        <f t="shared" si="14"/>
        <v>#DIV/0!</v>
      </c>
      <c r="K37" s="47" t="e">
        <f t="shared" si="15"/>
        <v>#DIV/0!</v>
      </c>
      <c r="L37" s="57"/>
      <c r="M37" s="1"/>
      <c r="N37" s="1"/>
      <c r="O37" s="1"/>
      <c r="P37" s="1"/>
      <c r="Q37" s="1"/>
      <c r="R37" s="1"/>
      <c r="S37" s="1"/>
      <c r="T37" s="1"/>
      <c r="U37" s="1"/>
    </row>
    <row r="38" spans="1:21" ht="25.5">
      <c r="A38" s="39" t="s">
        <v>12</v>
      </c>
      <c r="B38" s="42" t="s">
        <v>53</v>
      </c>
      <c r="C38" s="27"/>
      <c r="D38" s="51"/>
      <c r="E38" s="28">
        <f>C38-D38</f>
        <v>0</v>
      </c>
      <c r="F38" s="27"/>
      <c r="G38" s="51"/>
      <c r="H38" s="28">
        <f>F38-G38</f>
        <v>0</v>
      </c>
      <c r="I38" s="28">
        <f>F38-C38</f>
        <v>0</v>
      </c>
      <c r="J38" s="29" t="e">
        <f t="shared" si="14"/>
        <v>#DIV/0!</v>
      </c>
      <c r="K38" s="46" t="e">
        <f t="shared" si="15"/>
        <v>#DIV/0!</v>
      </c>
      <c r="L38" s="57"/>
      <c r="M38" s="1"/>
      <c r="N38" s="1"/>
      <c r="O38" s="1"/>
      <c r="P38" s="1"/>
      <c r="Q38" s="1"/>
      <c r="R38" s="1"/>
      <c r="S38" s="1"/>
      <c r="T38" s="1"/>
      <c r="U38" s="1"/>
    </row>
    <row r="39" spans="1:21" ht="25.5" customHeight="1">
      <c r="A39" s="40" t="s">
        <v>54</v>
      </c>
      <c r="B39" s="43" t="s">
        <v>55</v>
      </c>
      <c r="C39" s="31"/>
      <c r="D39" s="49" t="s">
        <v>48</v>
      </c>
      <c r="E39" s="44">
        <f>C39</f>
        <v>0</v>
      </c>
      <c r="F39" s="31"/>
      <c r="G39" s="49" t="s">
        <v>48</v>
      </c>
      <c r="H39" s="44">
        <f>F39</f>
        <v>0</v>
      </c>
      <c r="I39" s="44">
        <f>F39-C39</f>
        <v>0</v>
      </c>
      <c r="J39" s="45" t="e">
        <f t="shared" si="14"/>
        <v>#DIV/0!</v>
      </c>
      <c r="K39" s="46" t="e">
        <f t="shared" si="15"/>
        <v>#DIV/0!</v>
      </c>
      <c r="L39" s="57"/>
      <c r="M39" s="1"/>
      <c r="N39" s="1"/>
      <c r="O39" s="1"/>
      <c r="P39" s="1"/>
      <c r="Q39" s="1"/>
      <c r="R39" s="1"/>
      <c r="S39" s="1"/>
      <c r="T39" s="1"/>
      <c r="U39" s="1"/>
    </row>
    <row r="40" spans="1:21" ht="25.5">
      <c r="A40" s="40" t="s">
        <v>56</v>
      </c>
      <c r="B40" s="43" t="s">
        <v>57</v>
      </c>
      <c r="C40" s="31"/>
      <c r="D40" s="31"/>
      <c r="E40" s="44">
        <f>C40-D40</f>
        <v>0</v>
      </c>
      <c r="F40" s="31"/>
      <c r="G40" s="31"/>
      <c r="H40" s="44">
        <f>F40-G40</f>
        <v>0</v>
      </c>
      <c r="I40" s="44">
        <f>F40-C40</f>
        <v>0</v>
      </c>
      <c r="J40" s="45" t="e">
        <f t="shared" si="14"/>
        <v>#DIV/0!</v>
      </c>
      <c r="K40" s="46" t="e">
        <f t="shared" si="15"/>
        <v>#DIV/0!</v>
      </c>
      <c r="L40" s="57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57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57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57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9"/>
      <c r="K44" s="9"/>
      <c r="L44" s="57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52"/>
      <c r="B45" s="54" t="s">
        <v>119</v>
      </c>
      <c r="E45" s="4"/>
      <c r="F45" s="4"/>
      <c r="G45" s="4"/>
      <c r="H45" s="4"/>
      <c r="I45" s="4"/>
      <c r="J45" s="9"/>
      <c r="K45" s="9"/>
      <c r="L45" s="57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9"/>
      <c r="K46" s="9"/>
      <c r="L46" s="57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53"/>
      <c r="B47" s="54" t="s">
        <v>143</v>
      </c>
      <c r="C47" s="2"/>
      <c r="I47" s="9"/>
      <c r="J47" s="9"/>
      <c r="K47" s="9"/>
      <c r="L47" s="57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9"/>
      <c r="K48" s="9"/>
      <c r="L48" s="57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57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57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32" t="s">
        <v>144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57"/>
      <c r="M51" s="1"/>
      <c r="N51" s="1"/>
      <c r="O51" s="1"/>
      <c r="P51" s="1"/>
      <c r="Q51" s="1"/>
      <c r="R51" s="1"/>
      <c r="S51" s="1"/>
      <c r="T51" s="1"/>
      <c r="U51" s="1"/>
    </row>
    <row r="52" spans="1:21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57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72" t="s">
        <v>0</v>
      </c>
      <c r="B53" s="172" t="s">
        <v>58</v>
      </c>
      <c r="C53" s="173" t="s">
        <v>59</v>
      </c>
      <c r="D53" s="173"/>
      <c r="E53" s="173" t="s">
        <v>61</v>
      </c>
      <c r="F53" s="172" t="s">
        <v>60</v>
      </c>
      <c r="G53" s="174"/>
      <c r="H53" s="174"/>
      <c r="I53" s="174"/>
      <c r="J53" s="9"/>
      <c r="K53" s="9"/>
      <c r="L53" s="57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72"/>
      <c r="B54" s="172"/>
      <c r="C54" s="37" t="s">
        <v>107</v>
      </c>
      <c r="D54" s="37" t="s">
        <v>118</v>
      </c>
      <c r="E54" s="173"/>
      <c r="F54" s="172"/>
      <c r="G54" s="174"/>
      <c r="H54" s="174"/>
      <c r="I54" s="174"/>
      <c r="J54" s="9"/>
      <c r="K54" s="9"/>
      <c r="L54" s="57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69"/>
      <c r="B55" s="170"/>
      <c r="C55" s="162"/>
      <c r="D55" s="162"/>
      <c r="E55" s="168"/>
      <c r="F55" s="170"/>
      <c r="G55" s="171"/>
      <c r="H55" s="171"/>
      <c r="I55" s="171"/>
      <c r="J55" s="9"/>
      <c r="K55" s="9"/>
      <c r="L55" s="57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69"/>
      <c r="B56" s="170"/>
      <c r="C56" s="162"/>
      <c r="D56" s="162"/>
      <c r="E56" s="168"/>
      <c r="F56" s="170"/>
      <c r="G56" s="171"/>
      <c r="H56" s="171"/>
      <c r="I56" s="171"/>
      <c r="J56" s="9"/>
      <c r="K56" s="9"/>
      <c r="L56" s="57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69"/>
      <c r="B57" s="170"/>
      <c r="C57" s="162"/>
      <c r="D57" s="162"/>
      <c r="E57" s="168"/>
      <c r="F57" s="170"/>
      <c r="G57" s="171"/>
      <c r="H57" s="171"/>
      <c r="I57" s="171"/>
      <c r="J57" s="9"/>
      <c r="K57" s="9"/>
      <c r="L57" s="57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69"/>
      <c r="B58" s="170"/>
      <c r="C58" s="162"/>
      <c r="D58" s="162"/>
      <c r="E58" s="168"/>
      <c r="F58" s="170"/>
      <c r="G58" s="171"/>
      <c r="H58" s="171"/>
      <c r="I58" s="171"/>
      <c r="J58" s="9"/>
      <c r="K58" s="9"/>
      <c r="L58" s="57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69"/>
      <c r="B59" s="170"/>
      <c r="C59" s="162"/>
      <c r="D59" s="162"/>
      <c r="E59" s="168"/>
      <c r="F59" s="170"/>
      <c r="G59" s="171"/>
      <c r="H59" s="171"/>
      <c r="I59" s="171"/>
      <c r="J59" s="9"/>
      <c r="K59" s="9"/>
      <c r="L59" s="57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69"/>
      <c r="B60" s="170"/>
      <c r="C60" s="162"/>
      <c r="D60" s="162"/>
      <c r="E60" s="168"/>
      <c r="F60" s="170"/>
      <c r="G60" s="171"/>
      <c r="H60" s="171"/>
      <c r="I60" s="171"/>
      <c r="J60" s="9"/>
      <c r="K60" s="9"/>
      <c r="L60" s="57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69"/>
      <c r="B61" s="170"/>
      <c r="C61" s="162"/>
      <c r="D61" s="162"/>
      <c r="E61" s="168"/>
      <c r="F61" s="170"/>
      <c r="G61" s="171"/>
      <c r="H61" s="171"/>
      <c r="I61" s="171"/>
      <c r="J61" s="9"/>
      <c r="K61" s="9"/>
      <c r="L61" s="57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69"/>
      <c r="B62" s="170"/>
      <c r="C62" s="162"/>
      <c r="D62" s="162"/>
      <c r="E62" s="168"/>
      <c r="F62" s="170"/>
      <c r="G62" s="171"/>
      <c r="H62" s="171"/>
      <c r="I62" s="171"/>
      <c r="J62" s="9"/>
      <c r="K62" s="9"/>
      <c r="L62" s="57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69"/>
      <c r="B63" s="170"/>
      <c r="C63" s="162"/>
      <c r="D63" s="162"/>
      <c r="E63" s="168"/>
      <c r="F63" s="170"/>
      <c r="G63" s="171"/>
      <c r="H63" s="171"/>
      <c r="I63" s="171"/>
      <c r="J63" s="9"/>
      <c r="K63" s="9"/>
      <c r="L63" s="57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69"/>
      <c r="B64" s="170"/>
      <c r="C64" s="162"/>
      <c r="D64" s="162"/>
      <c r="E64" s="168"/>
      <c r="F64" s="170"/>
      <c r="G64" s="171"/>
      <c r="H64" s="171"/>
      <c r="I64" s="171"/>
      <c r="J64" s="9"/>
      <c r="K64" s="9"/>
      <c r="L64" s="57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69"/>
      <c r="B65" s="170"/>
      <c r="C65" s="162"/>
      <c r="D65" s="162"/>
      <c r="E65" s="168"/>
      <c r="F65" s="170"/>
      <c r="G65" s="171"/>
      <c r="H65" s="171"/>
      <c r="I65" s="171"/>
      <c r="J65" s="9"/>
      <c r="K65" s="9"/>
      <c r="L65" s="57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69"/>
      <c r="B66" s="170"/>
      <c r="C66" s="162"/>
      <c r="D66" s="162"/>
      <c r="E66" s="168"/>
      <c r="F66" s="170"/>
      <c r="G66" s="171"/>
      <c r="H66" s="171"/>
      <c r="I66" s="171"/>
      <c r="J66" s="9"/>
      <c r="K66" s="9"/>
      <c r="L66" s="57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69"/>
      <c r="B67" s="170"/>
      <c r="C67" s="162"/>
      <c r="D67" s="162"/>
      <c r="E67" s="168"/>
      <c r="F67" s="170"/>
      <c r="G67" s="171"/>
      <c r="H67" s="171"/>
      <c r="I67" s="171"/>
      <c r="J67" s="9"/>
      <c r="K67" s="9"/>
      <c r="L67" s="57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69"/>
      <c r="B68" s="170"/>
      <c r="C68" s="162"/>
      <c r="D68" s="162"/>
      <c r="E68" s="168"/>
      <c r="F68" s="170"/>
      <c r="G68" s="171"/>
      <c r="H68" s="171"/>
      <c r="I68" s="171"/>
      <c r="J68" s="9"/>
      <c r="K68" s="9"/>
      <c r="L68" s="57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69"/>
      <c r="B69" s="170"/>
      <c r="C69" s="162"/>
      <c r="D69" s="162"/>
      <c r="E69" s="168"/>
      <c r="F69" s="170"/>
      <c r="G69" s="171"/>
      <c r="H69" s="171"/>
      <c r="I69" s="171"/>
      <c r="J69" s="9"/>
      <c r="K69" s="9"/>
      <c r="L69" s="57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66"/>
      <c r="B70" s="160"/>
      <c r="C70" s="167"/>
      <c r="D70" s="167"/>
      <c r="E70" s="159"/>
      <c r="F70" s="160"/>
      <c r="G70" s="161"/>
      <c r="H70" s="161"/>
      <c r="I70" s="161"/>
      <c r="J70" s="9"/>
      <c r="K70" s="9"/>
      <c r="L70" s="57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66"/>
      <c r="B71" s="160"/>
      <c r="C71" s="167"/>
      <c r="D71" s="167"/>
      <c r="E71" s="159"/>
      <c r="F71" s="160"/>
      <c r="G71" s="161"/>
      <c r="H71" s="161"/>
      <c r="I71" s="161"/>
      <c r="J71" s="9"/>
      <c r="K71" s="9"/>
      <c r="L71" s="57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66"/>
      <c r="B72" s="160"/>
      <c r="C72" s="167"/>
      <c r="D72" s="167"/>
      <c r="E72" s="159"/>
      <c r="F72" s="160"/>
      <c r="G72" s="161"/>
      <c r="H72" s="161"/>
      <c r="I72" s="161"/>
      <c r="J72" s="9"/>
      <c r="K72" s="9"/>
      <c r="L72" s="57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66"/>
      <c r="B73" s="160"/>
      <c r="C73" s="167"/>
      <c r="D73" s="167"/>
      <c r="E73" s="159"/>
      <c r="F73" s="160"/>
      <c r="G73" s="161"/>
      <c r="H73" s="161"/>
      <c r="I73" s="161"/>
      <c r="J73" s="9"/>
      <c r="K73" s="9"/>
      <c r="L73" s="57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66"/>
      <c r="B74" s="160"/>
      <c r="C74" s="167"/>
      <c r="D74" s="167"/>
      <c r="E74" s="159"/>
      <c r="F74" s="160"/>
      <c r="G74" s="161"/>
      <c r="H74" s="161"/>
      <c r="I74" s="161"/>
      <c r="J74" s="9"/>
      <c r="K74" s="9"/>
      <c r="L74" s="57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66"/>
      <c r="B75" s="160"/>
      <c r="C75" s="167"/>
      <c r="D75" s="167"/>
      <c r="E75" s="159"/>
      <c r="F75" s="160"/>
      <c r="G75" s="161"/>
      <c r="H75" s="161"/>
      <c r="I75" s="161"/>
      <c r="J75" s="9"/>
      <c r="K75" s="9"/>
      <c r="L75" s="57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66"/>
      <c r="B76" s="160"/>
      <c r="C76" s="167"/>
      <c r="D76" s="167"/>
      <c r="E76" s="159"/>
      <c r="F76" s="160"/>
      <c r="G76" s="161"/>
      <c r="H76" s="161"/>
      <c r="I76" s="161"/>
      <c r="J76" s="9"/>
      <c r="K76" s="25" t="s">
        <v>115</v>
      </c>
      <c r="L76" s="57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66"/>
      <c r="B77" s="160"/>
      <c r="C77" s="167"/>
      <c r="D77" s="167"/>
      <c r="E77" s="159"/>
      <c r="F77" s="160"/>
      <c r="G77" s="161"/>
      <c r="H77" s="161"/>
      <c r="I77" s="161"/>
      <c r="J77" s="9"/>
      <c r="K77" s="9"/>
      <c r="L77" s="9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66"/>
      <c r="B78" s="160"/>
      <c r="C78" s="167"/>
      <c r="D78" s="167"/>
      <c r="E78" s="159"/>
      <c r="F78" s="160"/>
      <c r="G78" s="161"/>
      <c r="H78" s="161"/>
      <c r="I78" s="161"/>
      <c r="J78" s="9"/>
      <c r="K78" s="9"/>
      <c r="L78" s="9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9"/>
      <c r="B79" s="9"/>
      <c r="C79" s="9"/>
      <c r="D79" s="9"/>
      <c r="E79" s="9"/>
      <c r="F79" s="9"/>
      <c r="G79" s="9"/>
      <c r="H79" s="9"/>
      <c r="I79" s="9"/>
      <c r="J79" s="9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72">
    <mergeCell ref="G9:G10"/>
    <mergeCell ref="H9:H10"/>
    <mergeCell ref="I9:I10"/>
    <mergeCell ref="B9:B10"/>
    <mergeCell ref="D1:H1"/>
    <mergeCell ref="K9:K10"/>
    <mergeCell ref="J9:J10"/>
    <mergeCell ref="A53:A54"/>
    <mergeCell ref="E53:E54"/>
    <mergeCell ref="B53:B54"/>
    <mergeCell ref="C53:D53"/>
    <mergeCell ref="F53:I54"/>
    <mergeCell ref="A9:A10"/>
    <mergeCell ref="C9:C10"/>
    <mergeCell ref="D9:D10"/>
    <mergeCell ref="E9:E10"/>
    <mergeCell ref="F9:F10"/>
    <mergeCell ref="D55:D57"/>
    <mergeCell ref="E55:E57"/>
    <mergeCell ref="A58:A60"/>
    <mergeCell ref="B58:B60"/>
    <mergeCell ref="C58:C60"/>
    <mergeCell ref="D58:D60"/>
    <mergeCell ref="E58:E60"/>
    <mergeCell ref="A55:A57"/>
    <mergeCell ref="B55:B57"/>
    <mergeCell ref="C55:C57"/>
    <mergeCell ref="E61:E63"/>
    <mergeCell ref="A64:A66"/>
    <mergeCell ref="B64:B66"/>
    <mergeCell ref="C64:C66"/>
    <mergeCell ref="D64:D66"/>
    <mergeCell ref="E64:E66"/>
    <mergeCell ref="A61:A63"/>
    <mergeCell ref="B61:B63"/>
    <mergeCell ref="C61:C63"/>
    <mergeCell ref="E67:E69"/>
    <mergeCell ref="A67:A69"/>
    <mergeCell ref="B67:B69"/>
    <mergeCell ref="F64:I66"/>
    <mergeCell ref="F55:I57"/>
    <mergeCell ref="F58:I60"/>
    <mergeCell ref="F61:I63"/>
    <mergeCell ref="F67:I69"/>
    <mergeCell ref="C67:C69"/>
    <mergeCell ref="D61:D63"/>
    <mergeCell ref="C76:C78"/>
    <mergeCell ref="D76:D78"/>
    <mergeCell ref="A70:A72"/>
    <mergeCell ref="B70:B72"/>
    <mergeCell ref="C70:C72"/>
    <mergeCell ref="D70:D72"/>
    <mergeCell ref="E76:E78"/>
    <mergeCell ref="F76:I78"/>
    <mergeCell ref="F6:H6"/>
    <mergeCell ref="C6:E6"/>
    <mergeCell ref="A73:A75"/>
    <mergeCell ref="B73:B75"/>
    <mergeCell ref="C73:C75"/>
    <mergeCell ref="D73:D75"/>
    <mergeCell ref="A76:A78"/>
    <mergeCell ref="B76:B78"/>
    <mergeCell ref="A6:A7"/>
    <mergeCell ref="B6:B7"/>
    <mergeCell ref="I6:I7"/>
    <mergeCell ref="J6:J7"/>
    <mergeCell ref="K6:K7"/>
    <mergeCell ref="E73:E75"/>
    <mergeCell ref="F73:I75"/>
    <mergeCell ref="E70:E72"/>
    <mergeCell ref="F70:I72"/>
    <mergeCell ref="D67:D6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48" r:id="rId1"/>
  <rowBreaks count="1" manualBreakCount="1">
    <brk id="79" max="255" man="1"/>
  </rowBreaks>
  <colBreaks count="1" manualBreakCount="1">
    <brk id="11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SheetLayoutView="100" zoomScalePageLayoutView="0" workbookViewId="0" topLeftCell="A7">
      <selection activeCell="H33" sqref="H33"/>
    </sheetView>
  </sheetViews>
  <sheetFormatPr defaultColWidth="9.140625" defaultRowHeight="12.75"/>
  <cols>
    <col min="1" max="1" width="20.421875" style="0" customWidth="1"/>
    <col min="2" max="2" width="23.140625" style="0" customWidth="1"/>
    <col min="3" max="3" width="25.28125" style="0" customWidth="1"/>
    <col min="4" max="4" width="23.421875" style="0" customWidth="1"/>
    <col min="5" max="5" width="16.57421875" style="0" customWidth="1"/>
    <col min="6" max="6" width="17.421875" style="0" customWidth="1"/>
    <col min="7" max="7" width="16.7109375" style="0" customWidth="1"/>
    <col min="8" max="8" width="19.421875" style="0" customWidth="1"/>
    <col min="9" max="9" width="17.57421875" style="0" customWidth="1"/>
  </cols>
  <sheetData>
    <row r="1" spans="1:19" ht="12.75">
      <c r="A1" s="9"/>
      <c r="B1" s="179"/>
      <c r="C1" s="180"/>
      <c r="D1" s="180"/>
      <c r="E1" s="180"/>
      <c r="F1" s="180"/>
      <c r="G1" s="180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9"/>
      <c r="B2" s="9"/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9"/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9"/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9"/>
      <c r="B5" s="9"/>
      <c r="C5" s="9"/>
      <c r="D5" s="9"/>
      <c r="E5" s="9"/>
      <c r="F5" s="9"/>
      <c r="G5" s="9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51">
      <c r="A6" s="75" t="s">
        <v>62</v>
      </c>
      <c r="B6" s="75" t="s">
        <v>31</v>
      </c>
      <c r="C6" s="75" t="s">
        <v>33</v>
      </c>
      <c r="D6" s="75" t="s">
        <v>121</v>
      </c>
      <c r="E6" s="75" t="s">
        <v>80</v>
      </c>
      <c r="F6" s="75" t="s">
        <v>43</v>
      </c>
      <c r="G6" s="75" t="s">
        <v>63</v>
      </c>
      <c r="H6" s="75" t="s">
        <v>64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8">
      <c r="A7" s="73" t="s">
        <v>156</v>
      </c>
      <c r="B7" s="74">
        <f>'Strona 2'!C23</f>
        <v>174079</v>
      </c>
      <c r="C7" s="74">
        <f>'Strona 2'!C24:C24</f>
        <v>1531000.62</v>
      </c>
      <c r="D7" s="74">
        <f>'Strona 2'!C25</f>
        <v>37937.4</v>
      </c>
      <c r="E7" s="74">
        <f>'Strona 2'!C26+'Strona 2'!C27+'Strona 2'!C28</f>
        <v>480076.47</v>
      </c>
      <c r="F7" s="74">
        <f>'Strona 2'!C29</f>
        <v>20971.14</v>
      </c>
      <c r="G7" s="74">
        <f>'Strona 2'!C30</f>
        <v>226471.94</v>
      </c>
      <c r="H7" s="74">
        <f>SUM(B7:G7)</f>
        <v>2470536.5700000003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3.25" customHeight="1">
      <c r="A8" s="76" t="s">
        <v>122</v>
      </c>
      <c r="B8" s="77">
        <f aca="true" t="shared" si="0" ref="B8:G8">SUM(B9:B19)</f>
        <v>0</v>
      </c>
      <c r="C8" s="77">
        <f t="shared" si="0"/>
        <v>0</v>
      </c>
      <c r="D8" s="77">
        <f t="shared" si="0"/>
        <v>0</v>
      </c>
      <c r="E8" s="77">
        <f t="shared" si="0"/>
        <v>0</v>
      </c>
      <c r="F8" s="77">
        <f t="shared" si="0"/>
        <v>0</v>
      </c>
      <c r="G8" s="77">
        <f t="shared" si="0"/>
        <v>3075</v>
      </c>
      <c r="H8" s="77">
        <f>SUM(B8:G8)</f>
        <v>3075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78" t="s">
        <v>65</v>
      </c>
      <c r="B9" s="66"/>
      <c r="C9" s="66"/>
      <c r="D9" s="66"/>
      <c r="E9" s="66"/>
      <c r="F9" s="66"/>
      <c r="G9" s="66">
        <v>3075</v>
      </c>
      <c r="H9" s="72">
        <f>SUM(B9:G9)</f>
        <v>3075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78" t="s">
        <v>66</v>
      </c>
      <c r="B10" s="66"/>
      <c r="C10" s="66"/>
      <c r="D10" s="66"/>
      <c r="E10" s="66"/>
      <c r="F10" s="66"/>
      <c r="G10" s="66"/>
      <c r="H10" s="72">
        <f aca="true" t="shared" si="1" ref="H10:H19">SUM(B10:G10)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78" t="s">
        <v>67</v>
      </c>
      <c r="B11" s="66"/>
      <c r="C11" s="66"/>
      <c r="D11" s="66"/>
      <c r="E11" s="66"/>
      <c r="F11" s="66"/>
      <c r="G11" s="66"/>
      <c r="H11" s="72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78" t="s">
        <v>68</v>
      </c>
      <c r="B12" s="66"/>
      <c r="C12" s="66"/>
      <c r="D12" s="66"/>
      <c r="E12" s="66"/>
      <c r="F12" s="66"/>
      <c r="G12" s="66"/>
      <c r="H12" s="72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78" t="s">
        <v>69</v>
      </c>
      <c r="B13" s="66"/>
      <c r="C13" s="66"/>
      <c r="D13" s="66"/>
      <c r="E13" s="66"/>
      <c r="F13" s="66"/>
      <c r="G13" s="66"/>
      <c r="H13" s="72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78" t="s">
        <v>70</v>
      </c>
      <c r="B14" s="66"/>
      <c r="C14" s="66"/>
      <c r="D14" s="66"/>
      <c r="E14" s="66"/>
      <c r="F14" s="66"/>
      <c r="G14" s="66"/>
      <c r="H14" s="72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78" t="s">
        <v>71</v>
      </c>
      <c r="B15" s="66"/>
      <c r="C15" s="66"/>
      <c r="D15" s="66"/>
      <c r="E15" s="66"/>
      <c r="F15" s="66"/>
      <c r="G15" s="66"/>
      <c r="H15" s="72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78" t="s">
        <v>72</v>
      </c>
      <c r="B16" s="66"/>
      <c r="C16" s="66"/>
      <c r="D16" s="66"/>
      <c r="E16" s="66"/>
      <c r="F16" s="66"/>
      <c r="G16" s="66"/>
      <c r="H16" s="72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78" t="s">
        <v>73</v>
      </c>
      <c r="B17" s="66"/>
      <c r="C17" s="66"/>
      <c r="D17" s="66"/>
      <c r="E17" s="66"/>
      <c r="F17" s="66"/>
      <c r="G17" s="66"/>
      <c r="H17" s="72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78" t="s">
        <v>74</v>
      </c>
      <c r="B18" s="66"/>
      <c r="C18" s="66"/>
      <c r="D18" s="66"/>
      <c r="E18" s="66"/>
      <c r="F18" s="66"/>
      <c r="G18" s="66"/>
      <c r="H18" s="72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78" t="s">
        <v>75</v>
      </c>
      <c r="B19" s="66"/>
      <c r="C19" s="66"/>
      <c r="D19" s="66"/>
      <c r="E19" s="66"/>
      <c r="F19" s="66"/>
      <c r="G19" s="66"/>
      <c r="H19" s="72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3.25" customHeight="1">
      <c r="A20" s="76" t="s">
        <v>123</v>
      </c>
      <c r="B20" s="77">
        <f aca="true" t="shared" si="2" ref="B20:G20">SUM(B21:B31)</f>
        <v>0</v>
      </c>
      <c r="C20" s="77">
        <f t="shared" si="2"/>
        <v>0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0</v>
      </c>
      <c r="H20" s="77">
        <f>SUM(B20:G20)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78" t="s">
        <v>76</v>
      </c>
      <c r="B21" s="66"/>
      <c r="C21" s="66"/>
      <c r="D21" s="66"/>
      <c r="E21" s="66"/>
      <c r="F21" s="66"/>
      <c r="G21" s="66"/>
      <c r="H21" s="72">
        <f>SUM(B21:G21)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78" t="s">
        <v>77</v>
      </c>
      <c r="B22" s="66"/>
      <c r="C22" s="66"/>
      <c r="D22" s="66"/>
      <c r="E22" s="66"/>
      <c r="F22" s="66"/>
      <c r="G22" s="66"/>
      <c r="H22" s="72">
        <f aca="true" t="shared" si="3" ref="H22:H31">SUM(B22:G22)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78" t="s">
        <v>78</v>
      </c>
      <c r="B23" s="66"/>
      <c r="C23" s="66"/>
      <c r="D23" s="66"/>
      <c r="E23" s="66"/>
      <c r="F23" s="66"/>
      <c r="G23" s="67"/>
      <c r="H23" s="72">
        <f t="shared" si="3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78" t="s">
        <v>67</v>
      </c>
      <c r="B24" s="66"/>
      <c r="C24" s="66"/>
      <c r="D24" s="66"/>
      <c r="E24" s="66"/>
      <c r="F24" s="66"/>
      <c r="G24" s="66"/>
      <c r="H24" s="72">
        <f t="shared" si="3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78" t="s">
        <v>68</v>
      </c>
      <c r="B25" s="66"/>
      <c r="C25" s="66"/>
      <c r="D25" s="66"/>
      <c r="E25" s="66"/>
      <c r="F25" s="66"/>
      <c r="G25" s="66"/>
      <c r="H25" s="72">
        <f t="shared" si="3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78" t="s">
        <v>79</v>
      </c>
      <c r="B26" s="66"/>
      <c r="C26" s="66"/>
      <c r="D26" s="66"/>
      <c r="E26" s="66"/>
      <c r="F26" s="66"/>
      <c r="G26" s="66"/>
      <c r="H26" s="72">
        <f t="shared" si="3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78" t="s">
        <v>70</v>
      </c>
      <c r="B27" s="66"/>
      <c r="C27" s="66"/>
      <c r="D27" s="66"/>
      <c r="E27" s="66"/>
      <c r="F27" s="66"/>
      <c r="G27" s="66"/>
      <c r="H27" s="72">
        <f t="shared" si="3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78" t="s">
        <v>71</v>
      </c>
      <c r="B28" s="66"/>
      <c r="C28" s="66"/>
      <c r="D28" s="66"/>
      <c r="E28" s="66"/>
      <c r="F28" s="66"/>
      <c r="G28" s="66"/>
      <c r="H28" s="72">
        <f t="shared" si="3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78" t="s">
        <v>72</v>
      </c>
      <c r="B29" s="66"/>
      <c r="C29" s="66"/>
      <c r="D29" s="66"/>
      <c r="E29" s="66"/>
      <c r="F29" s="66"/>
      <c r="G29" s="66"/>
      <c r="H29" s="72">
        <f t="shared" si="3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78" t="s">
        <v>74</v>
      </c>
      <c r="B30" s="66"/>
      <c r="C30" s="66"/>
      <c r="D30" s="66"/>
      <c r="E30" s="66"/>
      <c r="F30" s="66"/>
      <c r="G30" s="66"/>
      <c r="H30" s="72">
        <f t="shared" si="3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78" t="s">
        <v>75</v>
      </c>
      <c r="B31" s="66"/>
      <c r="C31" s="66"/>
      <c r="D31" s="66"/>
      <c r="E31" s="66"/>
      <c r="F31" s="66"/>
      <c r="G31" s="66"/>
      <c r="H31" s="72">
        <f t="shared" si="3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5" customHeight="1" hidden="1" thickTop="1">
      <c r="A32" s="70"/>
      <c r="B32" s="71">
        <f>B7+B8-B20</f>
        <v>174079</v>
      </c>
      <c r="C32" s="71">
        <f>C7+C8-C20</f>
        <v>1531000.62</v>
      </c>
      <c r="D32" s="71"/>
      <c r="E32" s="71">
        <f>E7+E8-E20</f>
        <v>480076.47</v>
      </c>
      <c r="F32" s="71">
        <f>F7+F8-F20</f>
        <v>20971.14</v>
      </c>
      <c r="G32" s="71">
        <f>G7+G8-G20</f>
        <v>229546.94</v>
      </c>
      <c r="H32" s="71">
        <f>SUM(B32:G33)</f>
        <v>4909285.74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53.25" customHeight="1">
      <c r="A33" s="79" t="s">
        <v>157</v>
      </c>
      <c r="B33" s="74">
        <f>B7+B8-B20</f>
        <v>174079</v>
      </c>
      <c r="C33" s="74">
        <f aca="true" t="shared" si="4" ref="C33:H33">C7+C8-C20</f>
        <v>1531000.62</v>
      </c>
      <c r="D33" s="74">
        <f t="shared" si="4"/>
        <v>37937.4</v>
      </c>
      <c r="E33" s="74">
        <f t="shared" si="4"/>
        <v>480076.47</v>
      </c>
      <c r="F33" s="74">
        <f t="shared" si="4"/>
        <v>20971.14</v>
      </c>
      <c r="G33" s="74">
        <f t="shared" si="4"/>
        <v>229546.94</v>
      </c>
      <c r="H33" s="74">
        <f t="shared" si="4"/>
        <v>2473611.5700000003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64"/>
      <c r="B34" s="64"/>
      <c r="C34" s="64"/>
      <c r="D34" s="64"/>
      <c r="E34" s="64"/>
      <c r="F34" s="64"/>
      <c r="G34" s="64"/>
      <c r="H34" s="6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64"/>
      <c r="B35" s="64"/>
      <c r="C35" s="64"/>
      <c r="D35" s="64"/>
      <c r="E35" s="64"/>
      <c r="F35" s="64"/>
      <c r="G35" s="64"/>
      <c r="H35" s="6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9"/>
      <c r="B36" s="9"/>
      <c r="C36" s="9"/>
      <c r="D36" s="9"/>
      <c r="E36" s="9"/>
      <c r="F36" s="9"/>
      <c r="G36" s="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7.75" customHeight="1">
      <c r="A37" s="186" t="s">
        <v>124</v>
      </c>
      <c r="B37" s="186"/>
      <c r="C37" s="186"/>
      <c r="D37" s="82" t="s">
        <v>125</v>
      </c>
      <c r="E37" s="9"/>
      <c r="F37" s="9"/>
      <c r="G37" s="9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85" t="s">
        <v>31</v>
      </c>
      <c r="B38" s="184"/>
      <c r="C38" s="184"/>
      <c r="D38" s="80">
        <v>0</v>
      </c>
      <c r="E38" s="9"/>
      <c r="F38" s="9"/>
      <c r="G38" s="9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83" t="s">
        <v>33</v>
      </c>
      <c r="B39" s="184"/>
      <c r="C39" s="184"/>
      <c r="D39" s="80">
        <v>1</v>
      </c>
      <c r="E39" s="9"/>
      <c r="F39" s="9"/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83" t="s">
        <v>121</v>
      </c>
      <c r="B40" s="184"/>
      <c r="C40" s="184"/>
      <c r="D40" s="80">
        <v>2</v>
      </c>
      <c r="E40" s="9"/>
      <c r="F40" s="9"/>
      <c r="G40" s="9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83" t="s">
        <v>80</v>
      </c>
      <c r="B41" s="184"/>
      <c r="C41" s="184"/>
      <c r="D41" s="81" t="s">
        <v>126</v>
      </c>
      <c r="E41" s="9"/>
      <c r="F41" s="9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83" t="s">
        <v>43</v>
      </c>
      <c r="B42" s="184"/>
      <c r="C42" s="184"/>
      <c r="D42" s="80">
        <v>7</v>
      </c>
      <c r="E42" s="9"/>
      <c r="F42" s="9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83" t="s">
        <v>63</v>
      </c>
      <c r="B43" s="184"/>
      <c r="C43" s="184"/>
      <c r="D43" s="80">
        <v>8</v>
      </c>
      <c r="E43" s="9"/>
      <c r="F43" s="9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9"/>
      <c r="B44" s="9"/>
      <c r="C44" s="9"/>
      <c r="D44" s="9"/>
      <c r="E44" s="9"/>
      <c r="F44" s="9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9"/>
      <c r="B45" s="9"/>
      <c r="C45" s="9"/>
      <c r="D45" s="9"/>
      <c r="E45" s="9"/>
      <c r="F45" s="9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9"/>
      <c r="B46" s="9"/>
      <c r="C46" s="9"/>
      <c r="D46" s="9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9"/>
      <c r="B47" s="9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9"/>
      <c r="B48" s="9"/>
      <c r="C48" s="9"/>
      <c r="D48" s="9"/>
      <c r="E48" s="9"/>
      <c r="F48" s="9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9"/>
      <c r="B49" s="9"/>
      <c r="C49" s="9"/>
      <c r="D49" s="9"/>
      <c r="E49" s="9"/>
      <c r="F49" s="9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9"/>
      <c r="B50" s="9"/>
      <c r="C50" s="9"/>
      <c r="D50" s="9"/>
      <c r="E50" s="9"/>
      <c r="F50" s="9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9"/>
      <c r="B51" s="9"/>
      <c r="C51" s="9"/>
      <c r="D51" s="9"/>
      <c r="E51" s="9"/>
      <c r="F51" s="9"/>
      <c r="G51" s="9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9"/>
      <c r="B52" s="9"/>
      <c r="C52" s="9"/>
      <c r="D52" s="9"/>
      <c r="E52" s="9"/>
      <c r="F52" s="9"/>
      <c r="G52" s="9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9"/>
      <c r="B53" s="9"/>
      <c r="C53" s="9"/>
      <c r="D53" s="9"/>
      <c r="E53" s="9"/>
      <c r="F53" s="9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9"/>
      <c r="B54" s="9"/>
      <c r="C54" s="9"/>
      <c r="D54" s="9"/>
      <c r="E54" s="9"/>
      <c r="F54" s="9"/>
      <c r="G54" s="9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9"/>
      <c r="B61" s="63"/>
      <c r="C61" s="63"/>
      <c r="D61" s="63"/>
      <c r="E61" s="63"/>
      <c r="F61" s="63"/>
      <c r="G61" s="63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9"/>
      <c r="B64" s="9"/>
      <c r="C64" s="9"/>
      <c r="D64" s="9"/>
      <c r="E64" s="9"/>
      <c r="F64" s="9"/>
      <c r="G64" s="9"/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9"/>
      <c r="B65" s="9"/>
      <c r="C65" s="9"/>
      <c r="D65" s="9"/>
      <c r="E65" s="9"/>
      <c r="F65" s="9"/>
      <c r="G65" s="9"/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9"/>
      <c r="B66" s="9"/>
      <c r="C66" s="9"/>
      <c r="D66" s="9"/>
      <c r="E66" s="9"/>
      <c r="F66" s="9"/>
      <c r="G66" s="9"/>
      <c r="H66" s="25" t="s">
        <v>120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7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98" spans="2:7" ht="12.75">
      <c r="B98" s="5"/>
      <c r="C98" s="5"/>
      <c r="D98" s="5"/>
      <c r="E98" s="5"/>
      <c r="F98" s="5"/>
      <c r="G98" s="5"/>
    </row>
  </sheetData>
  <sheetProtection/>
  <mergeCells count="8">
    <mergeCell ref="A43:C43"/>
    <mergeCell ref="A38:C38"/>
    <mergeCell ref="A37:C37"/>
    <mergeCell ref="B1:G1"/>
    <mergeCell ref="A39:C39"/>
    <mergeCell ref="A40:C40"/>
    <mergeCell ref="A41:C41"/>
    <mergeCell ref="A42:C4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8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SheetLayoutView="100" zoomScalePageLayoutView="0" workbookViewId="0" topLeftCell="A4">
      <selection activeCell="F41" sqref="F41:H43"/>
    </sheetView>
  </sheetViews>
  <sheetFormatPr defaultColWidth="9.140625" defaultRowHeight="12.75"/>
  <cols>
    <col min="1" max="1" width="5.7109375" style="0" customWidth="1"/>
    <col min="2" max="2" width="29.140625" style="0" customWidth="1"/>
    <col min="3" max="3" width="18.00390625" style="0" customWidth="1"/>
    <col min="4" max="5" width="16.7109375" style="0" customWidth="1"/>
    <col min="6" max="6" width="15.57421875" style="0" customWidth="1"/>
    <col min="7" max="7" width="16.421875" style="0" customWidth="1"/>
    <col min="8" max="8" width="15.140625" style="0" customWidth="1"/>
    <col min="9" max="9" width="14.140625" style="0" customWidth="1"/>
  </cols>
  <sheetData>
    <row r="1" spans="1:15" ht="12.75">
      <c r="A1" s="9"/>
      <c r="B1" s="179"/>
      <c r="C1" s="180"/>
      <c r="D1" s="180"/>
      <c r="E1" s="180"/>
      <c r="F1" s="180"/>
      <c r="G1" s="9"/>
      <c r="H1" s="9"/>
      <c r="I1" s="9"/>
      <c r="J1" s="1"/>
      <c r="K1" s="1"/>
      <c r="L1" s="1"/>
      <c r="M1" s="1"/>
      <c r="N1" s="1"/>
      <c r="O1" s="1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</row>
    <row r="6" spans="1:15" ht="33" customHeight="1">
      <c r="A6" s="156" t="s">
        <v>0</v>
      </c>
      <c r="B6" s="156" t="s">
        <v>1</v>
      </c>
      <c r="C6" s="206" t="s">
        <v>59</v>
      </c>
      <c r="D6" s="206"/>
      <c r="E6" s="156" t="s">
        <v>145</v>
      </c>
      <c r="F6" s="156" t="s">
        <v>140</v>
      </c>
      <c r="G6" s="156" t="s">
        <v>141</v>
      </c>
      <c r="H6" s="9"/>
      <c r="I6" s="9"/>
      <c r="J6" s="1"/>
      <c r="K6" s="1"/>
      <c r="L6" s="1"/>
      <c r="M6" s="1"/>
      <c r="N6" s="1"/>
      <c r="O6" s="1"/>
    </row>
    <row r="7" spans="1:15" ht="12.75">
      <c r="A7" s="196"/>
      <c r="B7" s="196"/>
      <c r="C7" s="96" t="s">
        <v>118</v>
      </c>
      <c r="D7" s="96" t="s">
        <v>151</v>
      </c>
      <c r="E7" s="196"/>
      <c r="F7" s="196"/>
      <c r="G7" s="196"/>
      <c r="H7" s="9"/>
      <c r="I7" s="9"/>
      <c r="J7" s="1"/>
      <c r="K7" s="1"/>
      <c r="L7" s="1"/>
      <c r="M7" s="1"/>
      <c r="N7" s="1"/>
      <c r="O7" s="1"/>
    </row>
    <row r="8" spans="1:15" ht="15.75">
      <c r="A8" s="33" t="s">
        <v>81</v>
      </c>
      <c r="B8" s="86" t="s">
        <v>82</v>
      </c>
      <c r="C8" s="93">
        <f>+C9+C10+C16</f>
        <v>179349.64</v>
      </c>
      <c r="D8" s="93">
        <f>+D9+D10+D16</f>
        <v>179926.77</v>
      </c>
      <c r="E8" s="87">
        <f aca="true" t="shared" si="0" ref="E8:E24">D8-C8</f>
        <v>577.1299999999756</v>
      </c>
      <c r="F8" s="88">
        <f aca="true" t="shared" si="1" ref="F8:F24">E8/C8</f>
        <v>0.0032179044240065132</v>
      </c>
      <c r="G8" s="68">
        <f aca="true" t="shared" si="2" ref="G8:G24">IF(F8&gt;20%,"Informacja dodatkowa",IF(F8&lt;-20%,"Informacja dodatkowa",""))</f>
      </c>
      <c r="H8" s="9"/>
      <c r="I8" s="9"/>
      <c r="J8" s="1"/>
      <c r="K8" s="1"/>
      <c r="L8" s="1"/>
      <c r="M8" s="1"/>
      <c r="N8" s="1"/>
      <c r="O8" s="1"/>
    </row>
    <row r="9" spans="1:15" ht="25.5">
      <c r="A9" s="40" t="s">
        <v>7</v>
      </c>
      <c r="B9" s="43" t="s">
        <v>83</v>
      </c>
      <c r="C9" s="89">
        <v>8121.61</v>
      </c>
      <c r="D9" s="89">
        <v>4544.04</v>
      </c>
      <c r="E9" s="94">
        <f t="shared" si="0"/>
        <v>-3577.5699999999997</v>
      </c>
      <c r="F9" s="95">
        <f t="shared" si="1"/>
        <v>-0.4405000978869953</v>
      </c>
      <c r="G9" s="98" t="str">
        <f t="shared" si="2"/>
        <v>Informacja dodatkowa</v>
      </c>
      <c r="H9" s="9"/>
      <c r="I9" s="9"/>
      <c r="J9" s="1"/>
      <c r="K9" s="1"/>
      <c r="L9" s="1"/>
      <c r="M9" s="1"/>
      <c r="N9" s="1"/>
      <c r="O9" s="1"/>
    </row>
    <row r="10" spans="1:15" ht="25.5">
      <c r="A10" s="40" t="s">
        <v>27</v>
      </c>
      <c r="B10" s="43" t="s">
        <v>84</v>
      </c>
      <c r="C10" s="94">
        <f>SUM(C11:C15)</f>
        <v>14112.11</v>
      </c>
      <c r="D10" s="94">
        <f>SUM(D11:D15)</f>
        <v>20751.48</v>
      </c>
      <c r="E10" s="94">
        <f t="shared" si="0"/>
        <v>6639.369999999999</v>
      </c>
      <c r="F10" s="95">
        <f t="shared" si="1"/>
        <v>0.47047323185547724</v>
      </c>
      <c r="G10" s="98" t="str">
        <f t="shared" si="2"/>
        <v>Informacja dodatkowa</v>
      </c>
      <c r="H10" s="9"/>
      <c r="I10" s="9"/>
      <c r="J10" s="1"/>
      <c r="K10" s="1"/>
      <c r="L10" s="1"/>
      <c r="M10" s="1"/>
      <c r="N10" s="1"/>
      <c r="O10" s="1"/>
    </row>
    <row r="11" spans="1:15" ht="17.25" customHeight="1">
      <c r="A11" s="39" t="s">
        <v>8</v>
      </c>
      <c r="B11" s="42" t="s">
        <v>85</v>
      </c>
      <c r="C11" s="90">
        <v>1292.45</v>
      </c>
      <c r="D11" s="90">
        <v>1203</v>
      </c>
      <c r="E11" s="91">
        <f t="shared" si="0"/>
        <v>-89.45000000000005</v>
      </c>
      <c r="F11" s="92">
        <f t="shared" si="1"/>
        <v>-0.06920964060505246</v>
      </c>
      <c r="G11" s="98">
        <f t="shared" si="2"/>
      </c>
      <c r="H11" s="9"/>
      <c r="I11" s="9"/>
      <c r="J11" s="1"/>
      <c r="K11" s="1"/>
      <c r="L11" s="1"/>
      <c r="M11" s="1"/>
      <c r="N11" s="1"/>
      <c r="O11" s="1"/>
    </row>
    <row r="12" spans="1:15" ht="12.75">
      <c r="A12" s="39" t="s">
        <v>10</v>
      </c>
      <c r="B12" s="42" t="s">
        <v>86</v>
      </c>
      <c r="C12" s="90"/>
      <c r="D12" s="90"/>
      <c r="E12" s="91">
        <f t="shared" si="0"/>
        <v>0</v>
      </c>
      <c r="F12" s="92" t="e">
        <f t="shared" si="1"/>
        <v>#DIV/0!</v>
      </c>
      <c r="G12" s="98" t="e">
        <f t="shared" si="2"/>
        <v>#DIV/0!</v>
      </c>
      <c r="H12" s="9"/>
      <c r="I12" s="9"/>
      <c r="J12" s="1"/>
      <c r="K12" s="1"/>
      <c r="L12" s="1"/>
      <c r="M12" s="1"/>
      <c r="N12" s="1"/>
      <c r="O12" s="1"/>
    </row>
    <row r="13" spans="1:15" ht="25.5">
      <c r="A13" s="39" t="s">
        <v>12</v>
      </c>
      <c r="B13" s="42" t="s">
        <v>133</v>
      </c>
      <c r="C13" s="90"/>
      <c r="D13" s="90"/>
      <c r="E13" s="91">
        <f t="shared" si="0"/>
        <v>0</v>
      </c>
      <c r="F13" s="92" t="e">
        <f t="shared" si="1"/>
        <v>#DIV/0!</v>
      </c>
      <c r="G13" s="98" t="e">
        <f t="shared" si="2"/>
        <v>#DIV/0!</v>
      </c>
      <c r="H13" s="9"/>
      <c r="I13" s="9"/>
      <c r="J13" s="1"/>
      <c r="K13" s="1"/>
      <c r="L13" s="1"/>
      <c r="M13" s="1"/>
      <c r="N13" s="1"/>
      <c r="O13" s="1"/>
    </row>
    <row r="14" spans="1:15" ht="25.5">
      <c r="A14" s="39" t="s">
        <v>14</v>
      </c>
      <c r="B14" s="42" t="s">
        <v>87</v>
      </c>
      <c r="C14" s="90">
        <f>11959.66+860</f>
        <v>12819.66</v>
      </c>
      <c r="D14" s="90">
        <f>13938.68+5609.8</f>
        <v>19548.48</v>
      </c>
      <c r="E14" s="91">
        <f t="shared" si="0"/>
        <v>6728.82</v>
      </c>
      <c r="F14" s="92">
        <f t="shared" si="1"/>
        <v>0.5248828752088589</v>
      </c>
      <c r="G14" s="98" t="str">
        <f t="shared" si="2"/>
        <v>Informacja dodatkowa</v>
      </c>
      <c r="H14" s="9"/>
      <c r="I14" s="9"/>
      <c r="J14" s="1"/>
      <c r="K14" s="1"/>
      <c r="L14" s="1"/>
      <c r="M14" s="1"/>
      <c r="N14" s="1"/>
      <c r="O14" s="1"/>
    </row>
    <row r="15" spans="1:15" ht="38.25">
      <c r="A15" s="39" t="s">
        <v>16</v>
      </c>
      <c r="B15" s="42" t="s">
        <v>88</v>
      </c>
      <c r="C15" s="90"/>
      <c r="D15" s="90"/>
      <c r="E15" s="91">
        <f t="shared" si="0"/>
        <v>0</v>
      </c>
      <c r="F15" s="92" t="e">
        <f t="shared" si="1"/>
        <v>#DIV/0!</v>
      </c>
      <c r="G15" s="98" t="e">
        <f t="shared" si="2"/>
        <v>#DIV/0!</v>
      </c>
      <c r="H15" s="9"/>
      <c r="I15" s="9"/>
      <c r="J15" s="1"/>
      <c r="K15" s="1"/>
      <c r="L15" s="1"/>
      <c r="M15" s="1"/>
      <c r="N15" s="1"/>
      <c r="O15" s="1"/>
    </row>
    <row r="16" spans="1:15" ht="25.5">
      <c r="A16" s="40" t="s">
        <v>49</v>
      </c>
      <c r="B16" s="43" t="s">
        <v>134</v>
      </c>
      <c r="C16" s="94">
        <f>SUM(C17:C23)</f>
        <v>157115.92</v>
      </c>
      <c r="D16" s="94">
        <f>SUM(D17:D23)</f>
        <v>154631.25</v>
      </c>
      <c r="E16" s="94">
        <f t="shared" si="0"/>
        <v>-2484.670000000013</v>
      </c>
      <c r="F16" s="95">
        <f t="shared" si="1"/>
        <v>-0.015814247213140543</v>
      </c>
      <c r="G16" s="98">
        <f t="shared" si="2"/>
      </c>
      <c r="H16" s="9"/>
      <c r="I16" s="9"/>
      <c r="J16" s="1"/>
      <c r="K16" s="1"/>
      <c r="L16" s="1"/>
      <c r="M16" s="1"/>
      <c r="N16" s="1"/>
      <c r="O16" s="1"/>
    </row>
    <row r="17" spans="1:15" ht="12.75">
      <c r="A17" s="39" t="s">
        <v>8</v>
      </c>
      <c r="B17" s="42" t="s">
        <v>136</v>
      </c>
      <c r="C17" s="97"/>
      <c r="D17" s="97"/>
      <c r="E17" s="91">
        <f>D17-C17</f>
        <v>0</v>
      </c>
      <c r="F17" s="92" t="e">
        <f>E17/C17</f>
        <v>#DIV/0!</v>
      </c>
      <c r="G17" s="98"/>
      <c r="H17" s="9"/>
      <c r="I17" s="9"/>
      <c r="J17" s="1"/>
      <c r="K17" s="1"/>
      <c r="L17" s="1"/>
      <c r="M17" s="1"/>
      <c r="N17" s="1"/>
      <c r="O17" s="1"/>
    </row>
    <row r="18" spans="1:15" ht="25.5">
      <c r="A18" s="39" t="s">
        <v>10</v>
      </c>
      <c r="B18" s="42" t="s">
        <v>137</v>
      </c>
      <c r="C18" s="97">
        <v>151272.92</v>
      </c>
      <c r="D18" s="97">
        <v>152887.77</v>
      </c>
      <c r="E18" s="91">
        <f>D18-C18</f>
        <v>1614.8499999999767</v>
      </c>
      <c r="F18" s="92">
        <f>E18/C18</f>
        <v>0.010675076543772517</v>
      </c>
      <c r="G18" s="98"/>
      <c r="H18" s="9"/>
      <c r="I18" s="9"/>
      <c r="J18" s="1"/>
      <c r="K18" s="1"/>
      <c r="L18" s="1"/>
      <c r="M18" s="1"/>
      <c r="N18" s="1"/>
      <c r="O18" s="1"/>
    </row>
    <row r="19" spans="1:15" ht="12.75">
      <c r="A19" s="39" t="s">
        <v>12</v>
      </c>
      <c r="B19" s="42" t="s">
        <v>89</v>
      </c>
      <c r="C19" s="97"/>
      <c r="D19" s="97"/>
      <c r="E19" s="91">
        <f>D19-C19</f>
        <v>0</v>
      </c>
      <c r="F19" s="92" t="e">
        <f>E19/C19</f>
        <v>#DIV/0!</v>
      </c>
      <c r="G19" s="98"/>
      <c r="H19" s="9"/>
      <c r="I19" s="9"/>
      <c r="J19" s="1"/>
      <c r="K19" s="1"/>
      <c r="L19" s="1"/>
      <c r="M19" s="1"/>
      <c r="N19" s="1"/>
      <c r="O19" s="1"/>
    </row>
    <row r="20" spans="1:15" ht="12.75">
      <c r="A20" s="39" t="s">
        <v>14</v>
      </c>
      <c r="B20" s="42" t="s">
        <v>138</v>
      </c>
      <c r="C20" s="90"/>
      <c r="D20" s="90"/>
      <c r="E20" s="91">
        <f t="shared" si="0"/>
        <v>0</v>
      </c>
      <c r="F20" s="92" t="e">
        <f t="shared" si="1"/>
        <v>#DIV/0!</v>
      </c>
      <c r="G20" s="98" t="e">
        <f t="shared" si="2"/>
        <v>#DIV/0!</v>
      </c>
      <c r="H20" s="9"/>
      <c r="I20" s="9"/>
      <c r="J20" s="1"/>
      <c r="K20" s="1"/>
      <c r="L20" s="1"/>
      <c r="M20" s="1"/>
      <c r="N20" s="1"/>
      <c r="O20" s="1"/>
    </row>
    <row r="21" spans="1:15" ht="12.75">
      <c r="A21" s="39" t="s">
        <v>16</v>
      </c>
      <c r="B21" s="42" t="s">
        <v>132</v>
      </c>
      <c r="C21" s="90"/>
      <c r="D21" s="90"/>
      <c r="E21" s="91">
        <f t="shared" si="0"/>
        <v>0</v>
      </c>
      <c r="F21" s="92" t="e">
        <f t="shared" si="1"/>
        <v>#DIV/0!</v>
      </c>
      <c r="G21" s="98" t="e">
        <f t="shared" si="2"/>
        <v>#DIV/0!</v>
      </c>
      <c r="H21" s="9"/>
      <c r="I21" s="9"/>
      <c r="J21" s="1"/>
      <c r="K21" s="1"/>
      <c r="L21" s="1"/>
      <c r="M21" s="1"/>
      <c r="N21" s="1"/>
      <c r="O21" s="1"/>
    </row>
    <row r="22" spans="1:15" ht="25.5">
      <c r="A22" s="39" t="s">
        <v>18</v>
      </c>
      <c r="B22" s="42" t="s">
        <v>139</v>
      </c>
      <c r="C22" s="90"/>
      <c r="D22" s="90"/>
      <c r="E22" s="91">
        <f t="shared" si="0"/>
        <v>0</v>
      </c>
      <c r="F22" s="92" t="e">
        <f t="shared" si="1"/>
        <v>#DIV/0!</v>
      </c>
      <c r="G22" s="98" t="e">
        <f t="shared" si="2"/>
        <v>#DIV/0!</v>
      </c>
      <c r="H22" s="9"/>
      <c r="I22" s="9"/>
      <c r="J22" s="1"/>
      <c r="K22" s="1"/>
      <c r="L22" s="1"/>
      <c r="M22" s="1"/>
      <c r="N22" s="1"/>
      <c r="O22" s="1"/>
    </row>
    <row r="23" spans="1:15" ht="25.5">
      <c r="A23" s="40" t="s">
        <v>51</v>
      </c>
      <c r="B23" s="43" t="s">
        <v>90</v>
      </c>
      <c r="C23" s="89">
        <v>5843</v>
      </c>
      <c r="D23" s="89">
        <v>1743.48</v>
      </c>
      <c r="E23" s="94">
        <f t="shared" si="0"/>
        <v>-4099.52</v>
      </c>
      <c r="F23" s="95">
        <f t="shared" si="1"/>
        <v>-0.7016121855211365</v>
      </c>
      <c r="G23" s="98" t="str">
        <f t="shared" si="2"/>
        <v>Informacja dodatkowa</v>
      </c>
      <c r="H23" s="9"/>
      <c r="I23" s="9"/>
      <c r="J23" s="1"/>
      <c r="K23" s="1"/>
      <c r="L23" s="1"/>
      <c r="M23" s="1"/>
      <c r="N23" s="1"/>
      <c r="O23" s="1"/>
    </row>
    <row r="24" spans="1:15" ht="25.5">
      <c r="A24" s="33" t="s">
        <v>91</v>
      </c>
      <c r="B24" s="86" t="s">
        <v>92</v>
      </c>
      <c r="C24" s="93">
        <v>102.35</v>
      </c>
      <c r="D24" s="93">
        <v>372.35</v>
      </c>
      <c r="E24" s="87">
        <f t="shared" si="0"/>
        <v>270</v>
      </c>
      <c r="F24" s="88">
        <f t="shared" si="1"/>
        <v>2.638006839276991</v>
      </c>
      <c r="G24" s="68" t="str">
        <f t="shared" si="2"/>
        <v>Informacja dodatkowa</v>
      </c>
      <c r="H24" s="9"/>
      <c r="I24" s="9"/>
      <c r="J24" s="1"/>
      <c r="K24" s="1"/>
      <c r="L24" s="1"/>
      <c r="M24" s="1"/>
      <c r="N24" s="1"/>
      <c r="O24" s="1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  <c r="O25" s="1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  <c r="O26" s="1"/>
    </row>
    <row r="27" spans="1:15" ht="12.75">
      <c r="A27" s="53"/>
      <c r="B27" s="84" t="s">
        <v>143</v>
      </c>
      <c r="C27" s="85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1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</row>
    <row r="31" spans="1:15" ht="15">
      <c r="A31" s="32" t="s">
        <v>142</v>
      </c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1"/>
      <c r="K32" s="1"/>
      <c r="L32" s="1"/>
      <c r="M32" s="1"/>
      <c r="N32" s="1"/>
      <c r="O32" s="1"/>
    </row>
    <row r="33" spans="1:15" ht="12.75">
      <c r="A33" s="172" t="s">
        <v>0</v>
      </c>
      <c r="B33" s="172" t="s">
        <v>58</v>
      </c>
      <c r="C33" s="173" t="s">
        <v>59</v>
      </c>
      <c r="D33" s="173"/>
      <c r="E33" s="173" t="s">
        <v>61</v>
      </c>
      <c r="F33" s="172" t="s">
        <v>60</v>
      </c>
      <c r="G33" s="174"/>
      <c r="H33" s="174"/>
      <c r="I33" s="9"/>
      <c r="J33" s="1"/>
      <c r="K33" s="1"/>
      <c r="L33" s="1"/>
      <c r="M33" s="1"/>
      <c r="N33" s="1"/>
      <c r="O33" s="1"/>
    </row>
    <row r="34" spans="1:15" ht="12.75">
      <c r="A34" s="172"/>
      <c r="B34" s="172"/>
      <c r="C34" s="37" t="s">
        <v>118</v>
      </c>
      <c r="D34" s="37" t="s">
        <v>151</v>
      </c>
      <c r="E34" s="173"/>
      <c r="F34" s="172"/>
      <c r="G34" s="174"/>
      <c r="H34" s="174"/>
      <c r="I34" s="9"/>
      <c r="J34" s="1"/>
      <c r="K34" s="1"/>
      <c r="L34" s="1"/>
      <c r="M34" s="1"/>
      <c r="N34" s="1"/>
      <c r="O34" s="1"/>
    </row>
    <row r="35" spans="1:15" ht="12.75">
      <c r="A35" s="197" t="s">
        <v>7</v>
      </c>
      <c r="B35" s="200" t="s">
        <v>83</v>
      </c>
      <c r="C35" s="203">
        <v>8121.61</v>
      </c>
      <c r="D35" s="203">
        <v>4544.04</v>
      </c>
      <c r="E35" s="168">
        <v>-44.05</v>
      </c>
      <c r="F35" s="170" t="s">
        <v>152</v>
      </c>
      <c r="G35" s="171"/>
      <c r="H35" s="171"/>
      <c r="I35" s="9"/>
      <c r="J35" s="1"/>
      <c r="K35" s="1"/>
      <c r="L35" s="1"/>
      <c r="M35" s="1"/>
      <c r="N35" s="1"/>
      <c r="O35" s="1"/>
    </row>
    <row r="36" spans="1:15" ht="12.75">
      <c r="A36" s="198"/>
      <c r="B36" s="201"/>
      <c r="C36" s="204"/>
      <c r="D36" s="204"/>
      <c r="E36" s="168"/>
      <c r="F36" s="170"/>
      <c r="G36" s="171"/>
      <c r="H36" s="171"/>
      <c r="I36" s="9"/>
      <c r="J36" s="1"/>
      <c r="K36" s="1"/>
      <c r="L36" s="1"/>
      <c r="M36" s="1"/>
      <c r="N36" s="1"/>
      <c r="O36" s="1"/>
    </row>
    <row r="37" spans="1:15" ht="12.75">
      <c r="A37" s="199"/>
      <c r="B37" s="202"/>
      <c r="C37" s="205"/>
      <c r="D37" s="205"/>
      <c r="E37" s="168"/>
      <c r="F37" s="170"/>
      <c r="G37" s="171"/>
      <c r="H37" s="171"/>
      <c r="I37" s="9"/>
      <c r="J37" s="1"/>
      <c r="K37" s="1"/>
      <c r="L37" s="1"/>
      <c r="M37" s="1"/>
      <c r="N37" s="1"/>
      <c r="O37" s="1"/>
    </row>
    <row r="38" spans="1:15" ht="25.5" customHeight="1">
      <c r="A38" s="197" t="s">
        <v>51</v>
      </c>
      <c r="B38" s="200" t="s">
        <v>90</v>
      </c>
      <c r="C38" s="203">
        <v>5843</v>
      </c>
      <c r="D38" s="203">
        <v>1743.48</v>
      </c>
      <c r="E38" s="168">
        <v>-70.16</v>
      </c>
      <c r="F38" s="170" t="s">
        <v>153</v>
      </c>
      <c r="G38" s="171"/>
      <c r="H38" s="171"/>
      <c r="I38" s="9"/>
      <c r="J38" s="1"/>
      <c r="K38" s="1"/>
      <c r="L38" s="1"/>
      <c r="M38" s="1"/>
      <c r="N38" s="1"/>
      <c r="O38" s="1"/>
    </row>
    <row r="39" spans="1:15" ht="15.75" customHeight="1">
      <c r="A39" s="198"/>
      <c r="B39" s="201"/>
      <c r="C39" s="204"/>
      <c r="D39" s="204"/>
      <c r="E39" s="168"/>
      <c r="F39" s="170"/>
      <c r="G39" s="171"/>
      <c r="H39" s="171"/>
      <c r="I39" s="9"/>
      <c r="J39" s="1"/>
      <c r="K39" s="1"/>
      <c r="L39" s="1"/>
      <c r="M39" s="1"/>
      <c r="N39" s="1"/>
      <c r="O39" s="1"/>
    </row>
    <row r="40" spans="1:15" ht="12.75">
      <c r="A40" s="199"/>
      <c r="B40" s="202"/>
      <c r="C40" s="205"/>
      <c r="D40" s="205"/>
      <c r="E40" s="168"/>
      <c r="F40" s="170"/>
      <c r="G40" s="171"/>
      <c r="H40" s="171"/>
      <c r="I40" s="9"/>
      <c r="J40" s="1"/>
      <c r="K40" s="1"/>
      <c r="L40" s="1"/>
      <c r="M40" s="1"/>
      <c r="N40" s="1"/>
      <c r="O40" s="1"/>
    </row>
    <row r="41" spans="1:15" ht="15.75" customHeight="1">
      <c r="A41" s="187" t="s">
        <v>91</v>
      </c>
      <c r="B41" s="190" t="s">
        <v>92</v>
      </c>
      <c r="C41" s="193">
        <v>102.35</v>
      </c>
      <c r="D41" s="193">
        <v>372.35</v>
      </c>
      <c r="E41" s="168">
        <v>263.8</v>
      </c>
      <c r="F41" s="170" t="s">
        <v>154</v>
      </c>
      <c r="G41" s="171"/>
      <c r="H41" s="171"/>
      <c r="I41" s="9"/>
      <c r="J41" s="1"/>
      <c r="K41" s="1"/>
      <c r="L41" s="1"/>
      <c r="M41" s="1"/>
      <c r="N41" s="1"/>
      <c r="O41" s="1"/>
    </row>
    <row r="42" spans="1:15" ht="12.75">
      <c r="A42" s="188"/>
      <c r="B42" s="191"/>
      <c r="C42" s="194"/>
      <c r="D42" s="194"/>
      <c r="E42" s="168"/>
      <c r="F42" s="170"/>
      <c r="G42" s="171"/>
      <c r="H42" s="171"/>
      <c r="I42" s="9"/>
      <c r="J42" s="1"/>
      <c r="K42" s="1"/>
      <c r="L42" s="1"/>
      <c r="M42" s="1"/>
      <c r="N42" s="1"/>
      <c r="O42" s="1"/>
    </row>
    <row r="43" spans="1:15" ht="15.75" customHeight="1">
      <c r="A43" s="189"/>
      <c r="B43" s="192"/>
      <c r="C43" s="195"/>
      <c r="D43" s="195"/>
      <c r="E43" s="168"/>
      <c r="F43" s="170"/>
      <c r="G43" s="171"/>
      <c r="H43" s="171"/>
      <c r="I43" s="9"/>
      <c r="J43" s="1"/>
      <c r="K43" s="1"/>
      <c r="L43" s="1"/>
      <c r="M43" s="1"/>
      <c r="N43" s="1"/>
      <c r="O43" s="1"/>
    </row>
    <row r="44" spans="1:15" ht="12.75">
      <c r="A44" s="169"/>
      <c r="B44" s="170"/>
      <c r="C44" s="162"/>
      <c r="D44" s="162"/>
      <c r="E44" s="168"/>
      <c r="F44" s="170"/>
      <c r="G44" s="171"/>
      <c r="H44" s="171"/>
      <c r="I44" s="9"/>
      <c r="J44" s="1"/>
      <c r="K44" s="1"/>
      <c r="L44" s="1"/>
      <c r="M44" s="1"/>
      <c r="N44" s="1"/>
      <c r="O44" s="1"/>
    </row>
    <row r="45" spans="1:15" ht="12.75">
      <c r="A45" s="169"/>
      <c r="B45" s="170"/>
      <c r="C45" s="162"/>
      <c r="D45" s="162"/>
      <c r="E45" s="168"/>
      <c r="F45" s="170"/>
      <c r="G45" s="171"/>
      <c r="H45" s="171"/>
      <c r="I45" s="9"/>
      <c r="J45" s="1"/>
      <c r="K45" s="1"/>
      <c r="L45" s="1"/>
      <c r="M45" s="1"/>
      <c r="N45" s="1"/>
      <c r="O45" s="1"/>
    </row>
    <row r="46" spans="1:15" ht="12.75">
      <c r="A46" s="169"/>
      <c r="B46" s="170"/>
      <c r="C46" s="162"/>
      <c r="D46" s="162"/>
      <c r="E46" s="168"/>
      <c r="F46" s="170"/>
      <c r="G46" s="171"/>
      <c r="H46" s="171"/>
      <c r="I46" s="9"/>
      <c r="J46" s="1"/>
      <c r="K46" s="1"/>
      <c r="L46" s="1"/>
      <c r="M46" s="1"/>
      <c r="N46" s="1"/>
      <c r="O46" s="1"/>
    </row>
    <row r="47" spans="1:15" ht="12.75">
      <c r="A47" s="169"/>
      <c r="B47" s="170"/>
      <c r="C47" s="162"/>
      <c r="D47" s="162"/>
      <c r="E47" s="168"/>
      <c r="F47" s="170"/>
      <c r="G47" s="171"/>
      <c r="H47" s="171"/>
      <c r="I47" s="9"/>
      <c r="J47" s="1"/>
      <c r="K47" s="1"/>
      <c r="L47" s="1"/>
      <c r="M47" s="1"/>
      <c r="N47" s="1"/>
      <c r="O47" s="1"/>
    </row>
    <row r="48" spans="1:15" ht="12.75">
      <c r="A48" s="169"/>
      <c r="B48" s="170"/>
      <c r="C48" s="162"/>
      <c r="D48" s="162"/>
      <c r="E48" s="168"/>
      <c r="F48" s="170"/>
      <c r="G48" s="171"/>
      <c r="H48" s="171"/>
      <c r="I48" s="9"/>
      <c r="J48" s="1"/>
      <c r="K48" s="1"/>
      <c r="L48" s="1"/>
      <c r="M48" s="1"/>
      <c r="N48" s="1"/>
      <c r="O48" s="1"/>
    </row>
    <row r="49" spans="1:15" ht="12.75">
      <c r="A49" s="169"/>
      <c r="B49" s="170"/>
      <c r="C49" s="162"/>
      <c r="D49" s="162"/>
      <c r="E49" s="168"/>
      <c r="F49" s="170"/>
      <c r="G49" s="171"/>
      <c r="H49" s="171"/>
      <c r="I49" s="9"/>
      <c r="J49" s="1"/>
      <c r="K49" s="1"/>
      <c r="L49" s="1"/>
      <c r="M49" s="1"/>
      <c r="N49" s="1"/>
      <c r="O49" s="1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1"/>
      <c r="K50" s="1"/>
      <c r="L50" s="1"/>
      <c r="M50" s="1"/>
      <c r="N50" s="1"/>
      <c r="O50" s="1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1"/>
      <c r="K51" s="1"/>
      <c r="L51" s="1"/>
      <c r="M51" s="1"/>
      <c r="N51" s="1"/>
      <c r="O51" s="1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1"/>
      <c r="K52" s="1"/>
      <c r="L52" s="1"/>
      <c r="M52" s="1"/>
      <c r="N52" s="1"/>
      <c r="O52" s="1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1"/>
      <c r="K53" s="1"/>
      <c r="L53" s="1"/>
      <c r="M53" s="1"/>
      <c r="N53" s="1"/>
      <c r="O53" s="1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1"/>
      <c r="K54" s="1"/>
      <c r="L54" s="1"/>
      <c r="M54" s="1"/>
      <c r="N54" s="1"/>
      <c r="O54" s="1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1"/>
      <c r="K55" s="1"/>
      <c r="L55" s="1"/>
      <c r="M55" s="1"/>
      <c r="N55" s="1"/>
      <c r="O55" s="1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1"/>
      <c r="K56" s="1"/>
      <c r="L56" s="1"/>
      <c r="M56" s="1"/>
      <c r="N56" s="1"/>
      <c r="O56" s="1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1"/>
      <c r="K57" s="1"/>
      <c r="L57" s="1"/>
      <c r="M57" s="1"/>
      <c r="N57" s="1"/>
      <c r="O57" s="1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1"/>
      <c r="K58" s="1"/>
      <c r="L58" s="1"/>
      <c r="M58" s="1"/>
      <c r="N58" s="1"/>
      <c r="O58" s="1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1"/>
      <c r="K59" s="1"/>
      <c r="L59" s="1"/>
      <c r="M59" s="1"/>
      <c r="N59" s="1"/>
      <c r="O59" s="1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1"/>
      <c r="K60" s="1"/>
      <c r="L60" s="1"/>
      <c r="M60" s="1"/>
      <c r="N60" s="1"/>
      <c r="O60" s="1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1"/>
      <c r="K61" s="1"/>
      <c r="L61" s="1"/>
      <c r="M61" s="1"/>
      <c r="N61" s="1"/>
      <c r="O61" s="1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1"/>
      <c r="K62" s="1"/>
      <c r="L62" s="1"/>
      <c r="M62" s="1"/>
      <c r="N62" s="1"/>
      <c r="O62" s="1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1"/>
      <c r="K63" s="1"/>
      <c r="L63" s="1"/>
      <c r="M63" s="1"/>
      <c r="N63" s="1"/>
      <c r="O63" s="1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1"/>
      <c r="K64" s="1"/>
      <c r="L64" s="1"/>
      <c r="M64" s="1"/>
      <c r="N64" s="1"/>
      <c r="O64" s="1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1"/>
      <c r="K65" s="1"/>
      <c r="L65" s="1"/>
      <c r="M65" s="1"/>
      <c r="N65" s="1"/>
      <c r="O65" s="1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1"/>
      <c r="K66" s="1"/>
      <c r="L66" s="1"/>
      <c r="M66" s="1"/>
      <c r="N66" s="1"/>
      <c r="O66" s="1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1"/>
      <c r="K67" s="1"/>
      <c r="L67" s="1"/>
      <c r="M67" s="1"/>
      <c r="N67" s="1"/>
      <c r="O67" s="1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1"/>
      <c r="K68" s="1"/>
      <c r="L68" s="1"/>
      <c r="M68" s="1"/>
      <c r="N68" s="1"/>
      <c r="O68" s="1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1"/>
      <c r="K69" s="1"/>
      <c r="L69" s="1"/>
      <c r="M69" s="1"/>
      <c r="N69" s="1"/>
      <c r="O69" s="1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1"/>
      <c r="K70" s="1"/>
      <c r="L70" s="1"/>
      <c r="M70" s="1"/>
      <c r="N70" s="1"/>
      <c r="O70" s="1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1"/>
      <c r="K71" s="1"/>
      <c r="L71" s="1"/>
      <c r="M71" s="1"/>
      <c r="N71" s="1"/>
      <c r="O71" s="1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1"/>
      <c r="K72" s="1"/>
      <c r="L72" s="1"/>
      <c r="M72" s="1"/>
      <c r="N72" s="1"/>
      <c r="O72" s="1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1"/>
      <c r="K73" s="1"/>
      <c r="L73" s="1"/>
      <c r="M73" s="1"/>
      <c r="N73" s="1"/>
      <c r="O73" s="1"/>
    </row>
    <row r="74" spans="1:15" ht="12.75">
      <c r="A74" s="83"/>
      <c r="B74" s="9"/>
      <c r="C74" s="9"/>
      <c r="D74" s="9"/>
      <c r="E74" s="9"/>
      <c r="F74" s="9"/>
      <c r="G74" s="9"/>
      <c r="H74" s="9"/>
      <c r="I74" s="9"/>
      <c r="J74" s="1"/>
      <c r="K74" s="1"/>
      <c r="L74" s="1"/>
      <c r="M74" s="1"/>
      <c r="N74" s="1"/>
      <c r="O74" s="1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1"/>
      <c r="K75" s="1"/>
      <c r="L75" s="1"/>
      <c r="M75" s="1"/>
      <c r="N75" s="1"/>
      <c r="O75" s="1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1"/>
      <c r="K76" s="1"/>
      <c r="L76" s="1"/>
      <c r="M76" s="1"/>
      <c r="N76" s="1"/>
      <c r="O76" s="1"/>
    </row>
    <row r="77" spans="1:15" ht="12.75">
      <c r="A77" s="9"/>
      <c r="B77" s="9"/>
      <c r="C77" s="9"/>
      <c r="D77" s="9"/>
      <c r="E77" s="9"/>
      <c r="F77" s="9"/>
      <c r="G77" s="9"/>
      <c r="H77" s="9"/>
      <c r="I77" s="25"/>
      <c r="J77" s="1"/>
      <c r="K77" s="1"/>
      <c r="L77" s="1"/>
      <c r="M77" s="1"/>
      <c r="N77" s="1"/>
      <c r="O77" s="1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1"/>
      <c r="K78" s="1"/>
      <c r="L78" s="1"/>
      <c r="M78" s="1"/>
      <c r="N78" s="1"/>
      <c r="O78" s="1"/>
    </row>
    <row r="79" spans="1:15" ht="12.75">
      <c r="A79" s="9"/>
      <c r="B79" s="9"/>
      <c r="C79" s="9"/>
      <c r="D79" s="9"/>
      <c r="E79" s="9"/>
      <c r="F79" s="9"/>
      <c r="G79" s="9"/>
      <c r="H79" s="9"/>
      <c r="I79" s="25" t="s">
        <v>127</v>
      </c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8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7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9:15" ht="12.75">
      <c r="I91" s="1"/>
      <c r="J91" s="1"/>
      <c r="K91" s="1"/>
      <c r="L91" s="1"/>
      <c r="M91" s="1"/>
      <c r="N91" s="1"/>
      <c r="O91" s="1"/>
    </row>
    <row r="92" spans="9:15" ht="12.75">
      <c r="I92" s="1"/>
      <c r="J92" s="1"/>
      <c r="K92" s="1"/>
      <c r="L92" s="1"/>
      <c r="M92" s="1"/>
      <c r="N92" s="1"/>
      <c r="O92" s="1"/>
    </row>
    <row r="93" spans="9:15" ht="12.75">
      <c r="I93" s="1"/>
      <c r="J93" s="1"/>
      <c r="K93" s="1"/>
      <c r="L93" s="1"/>
      <c r="M93" s="1"/>
      <c r="N93" s="1"/>
      <c r="O93" s="1"/>
    </row>
    <row r="94" spans="9:15" ht="12.75">
      <c r="I94" s="1"/>
      <c r="J94" s="1"/>
      <c r="K94" s="1"/>
      <c r="L94" s="1"/>
      <c r="M94" s="1"/>
      <c r="N94" s="1"/>
      <c r="O94" s="1"/>
    </row>
    <row r="95" spans="9:15" ht="12.75">
      <c r="I95" s="1"/>
      <c r="J95" s="1"/>
      <c r="K95" s="1"/>
      <c r="L95" s="1"/>
      <c r="M95" s="1"/>
      <c r="N95" s="1"/>
      <c r="O95" s="1"/>
    </row>
    <row r="96" spans="9:15" ht="12.75">
      <c r="I96" s="1"/>
      <c r="J96" s="1"/>
      <c r="K96" s="1"/>
      <c r="L96" s="1"/>
      <c r="M96" s="1"/>
      <c r="N96" s="1"/>
      <c r="O96" s="1"/>
    </row>
    <row r="97" spans="9:15" ht="12.75">
      <c r="I97" s="1"/>
      <c r="J97" s="1"/>
      <c r="K97" s="1"/>
      <c r="L97" s="1"/>
      <c r="M97" s="1"/>
      <c r="N97" s="1"/>
      <c r="O97" s="1"/>
    </row>
    <row r="98" spans="9:15" ht="12.75">
      <c r="I98" s="1"/>
      <c r="J98" s="1"/>
      <c r="K98" s="1"/>
      <c r="L98" s="1"/>
      <c r="M98" s="1"/>
      <c r="N98" s="1"/>
      <c r="O98" s="1"/>
    </row>
    <row r="99" spans="9:15" ht="12.75">
      <c r="I99" s="1"/>
      <c r="J99" s="1"/>
      <c r="K99" s="1"/>
      <c r="L99" s="1"/>
      <c r="M99" s="1"/>
      <c r="N99" s="1"/>
      <c r="O99" s="1"/>
    </row>
    <row r="100" spans="9:15" ht="12.75">
      <c r="I100" s="1"/>
      <c r="J100" s="1"/>
      <c r="K100" s="1"/>
      <c r="L100" s="1"/>
      <c r="M100" s="1"/>
      <c r="N100" s="1"/>
      <c r="O100" s="1"/>
    </row>
    <row r="101" spans="9:15" ht="12.75">
      <c r="I101" s="1"/>
      <c r="J101" s="1"/>
      <c r="K101" s="1"/>
      <c r="L101" s="1"/>
      <c r="M101" s="1"/>
      <c r="N101" s="1"/>
      <c r="O101" s="1"/>
    </row>
    <row r="102" spans="9:15" ht="12.75">
      <c r="I102" s="1"/>
      <c r="J102" s="1"/>
      <c r="K102" s="1"/>
      <c r="L102" s="1"/>
      <c r="M102" s="1"/>
      <c r="N102" s="1"/>
      <c r="O102" s="1"/>
    </row>
    <row r="103" spans="9:15" ht="12.75">
      <c r="I103" s="1"/>
      <c r="J103" s="1"/>
      <c r="K103" s="1"/>
      <c r="L103" s="1"/>
      <c r="M103" s="1"/>
      <c r="N103" s="1"/>
      <c r="O103" s="1"/>
    </row>
    <row r="104" spans="9:15" ht="12.75">
      <c r="I104" s="1"/>
      <c r="J104" s="1"/>
      <c r="K104" s="1"/>
      <c r="L104" s="1"/>
      <c r="M104" s="1"/>
      <c r="N104" s="1"/>
      <c r="O104" s="1"/>
    </row>
  </sheetData>
  <sheetProtection/>
  <mergeCells count="42">
    <mergeCell ref="B1:F1"/>
    <mergeCell ref="A47:A49"/>
    <mergeCell ref="B47:B49"/>
    <mergeCell ref="E47:E49"/>
    <mergeCell ref="F47:H49"/>
    <mergeCell ref="A44:A46"/>
    <mergeCell ref="B44:B46"/>
    <mergeCell ref="C44:C46"/>
    <mergeCell ref="D44:D46"/>
    <mergeCell ref="G6:G7"/>
    <mergeCell ref="F6:F7"/>
    <mergeCell ref="C47:C49"/>
    <mergeCell ref="D47:D49"/>
    <mergeCell ref="F41:H43"/>
    <mergeCell ref="E44:E46"/>
    <mergeCell ref="F44:H46"/>
    <mergeCell ref="C6:D6"/>
    <mergeCell ref="C33:D33"/>
    <mergeCell ref="E33:E34"/>
    <mergeCell ref="F33:H34"/>
    <mergeCell ref="A35:A37"/>
    <mergeCell ref="B35:B37"/>
    <mergeCell ref="C35:C37"/>
    <mergeCell ref="D35:D37"/>
    <mergeCell ref="E35:E37"/>
    <mergeCell ref="F35:H37"/>
    <mergeCell ref="A38:A40"/>
    <mergeCell ref="B38:B40"/>
    <mergeCell ref="C38:C40"/>
    <mergeCell ref="D38:D40"/>
    <mergeCell ref="E38:E40"/>
    <mergeCell ref="F38:H40"/>
    <mergeCell ref="A41:A43"/>
    <mergeCell ref="B41:B43"/>
    <mergeCell ref="C41:C43"/>
    <mergeCell ref="D41:D43"/>
    <mergeCell ref="E41:E43"/>
    <mergeCell ref="B6:B7"/>
    <mergeCell ref="A6:A7"/>
    <mergeCell ref="E6:E7"/>
    <mergeCell ref="A33:A34"/>
    <mergeCell ref="B33:B3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9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opisu mienia</dc:title>
  <dc:subject>Opis mienia</dc:subject>
  <dc:creator>Bartosz Edwarczyk</dc:creator>
  <cp:keywords/>
  <dc:description/>
  <cp:lastModifiedBy>User</cp:lastModifiedBy>
  <cp:lastPrinted>2014-01-30T08:47:46Z</cp:lastPrinted>
  <dcterms:created xsi:type="dcterms:W3CDTF">2009-06-01T09:31:02Z</dcterms:created>
  <dcterms:modified xsi:type="dcterms:W3CDTF">2015-02-19T05:56:48Z</dcterms:modified>
  <cp:category/>
  <cp:version/>
  <cp:contentType/>
  <cp:contentStatus/>
</cp:coreProperties>
</file>