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30" windowHeight="4380" activeTab="0"/>
  </bookViews>
  <sheets>
    <sheet name="Strona 1" sheetId="1" r:id="rId1"/>
    <sheet name="Strona 2" sheetId="2" r:id="rId2"/>
    <sheet name="Strona 3" sheetId="3" r:id="rId3"/>
    <sheet name="Strona 4" sheetId="4" r:id="rId4"/>
  </sheets>
  <definedNames>
    <definedName name="_xlnm.Print_Area" localSheetId="1">'Strona 2'!$A$1:$V$103</definedName>
    <definedName name="_xlnm.Print_Area" localSheetId="2">'Strona 3'!$A$1:$I$103</definedName>
    <definedName name="_xlnm.Print_Area" localSheetId="3">'Strona 4'!$A$1:$K$99</definedName>
  </definedNames>
  <calcPr fullCalcOnLoad="1"/>
</workbook>
</file>

<file path=xl/sharedStrings.xml><?xml version="1.0" encoding="utf-8"?>
<sst xmlns="http://schemas.openxmlformats.org/spreadsheetml/2006/main" count="259" uniqueCount="189">
  <si>
    <t>Lp.</t>
  </si>
  <si>
    <t>Pozycje bilansowe</t>
  </si>
  <si>
    <t>Wartość brutto</t>
  </si>
  <si>
    <t>Umorzenie</t>
  </si>
  <si>
    <t>Wartość netto</t>
  </si>
  <si>
    <t>A.</t>
  </si>
  <si>
    <t>AKTYWA TRWAŁE</t>
  </si>
  <si>
    <t>I.</t>
  </si>
  <si>
    <t>Wartości niematerialne</t>
  </si>
  <si>
    <t>i prawne</t>
  </si>
  <si>
    <t>1.</t>
  </si>
  <si>
    <t>Autorskie prawa majątkowe</t>
  </si>
  <si>
    <t>2.</t>
  </si>
  <si>
    <t xml:space="preserve">Prawa pokrewne </t>
  </si>
  <si>
    <t>3.</t>
  </si>
  <si>
    <t>Licencje</t>
  </si>
  <si>
    <t>4.</t>
  </si>
  <si>
    <t>Koncesje</t>
  </si>
  <si>
    <t>5.</t>
  </si>
  <si>
    <t>Prawa do wynalazków</t>
  </si>
  <si>
    <t>6.</t>
  </si>
  <si>
    <t>Prawa do patentów</t>
  </si>
  <si>
    <t>7.</t>
  </si>
  <si>
    <t>Prawa do znaków towarowych</t>
  </si>
  <si>
    <t>8.</t>
  </si>
  <si>
    <t>Prawa do wzorów użytkowych</t>
  </si>
  <si>
    <t>oraz zdobniczych</t>
  </si>
  <si>
    <t>9.</t>
  </si>
  <si>
    <t>Know – how</t>
  </si>
  <si>
    <t>10.</t>
  </si>
  <si>
    <t>Inne</t>
  </si>
  <si>
    <t>II.</t>
  </si>
  <si>
    <t>Rzeczowe aktywa trwałe</t>
  </si>
  <si>
    <t>Środki trwałe</t>
  </si>
  <si>
    <t>a)</t>
  </si>
  <si>
    <t>Grunty</t>
  </si>
  <si>
    <t>b)</t>
  </si>
  <si>
    <t>Budynki i budowle, lokale, spółdzielcze prawo do lokalu mieszkalnego</t>
  </si>
  <si>
    <t>i niemieszkalnego</t>
  </si>
  <si>
    <t>c)</t>
  </si>
  <si>
    <t>Obiekty inżynierii lądowej i wodnej</t>
  </si>
  <si>
    <t>d)</t>
  </si>
  <si>
    <t>Urządzenia energetyczne i kotły grzewcze</t>
  </si>
  <si>
    <t>e)</t>
  </si>
  <si>
    <t>Maszyny i urządzenia</t>
  </si>
  <si>
    <t>f)</t>
  </si>
  <si>
    <t>Maszyny i urządzenia specjalistyczne</t>
  </si>
  <si>
    <t>g)</t>
  </si>
  <si>
    <t>Środki transportu</t>
  </si>
  <si>
    <t>h)</t>
  </si>
  <si>
    <t>Narzędzia i przedmioty</t>
  </si>
  <si>
    <t>i)</t>
  </si>
  <si>
    <t>Inwentarz żywy</t>
  </si>
  <si>
    <t>Inwestycje rozpoczęte (środki trwałe</t>
  </si>
  <si>
    <t xml:space="preserve">w budowie) </t>
  </si>
  <si>
    <t>-</t>
  </si>
  <si>
    <t>Środki przekazane na poczet inwestycji</t>
  </si>
  <si>
    <t>III.</t>
  </si>
  <si>
    <t>Należności długoterminowe</t>
  </si>
  <si>
    <t>IV.</t>
  </si>
  <si>
    <t>Długoterminowe aktywa finansowe</t>
  </si>
  <si>
    <t>Akcje i udziały w obcych podmiotach</t>
  </si>
  <si>
    <t>Akcje i inne papiery wartościowe długoterminowe (taktowane jako lokaty</t>
  </si>
  <si>
    <t>o terminie wykupu powyżej 1 roku)</t>
  </si>
  <si>
    <t>Inne długoterminowe aktywa finansowe</t>
  </si>
  <si>
    <t>V.</t>
  </si>
  <si>
    <t>Długoterminowe rozliczenia międzyokresowe</t>
  </si>
  <si>
    <t>VI.</t>
  </si>
  <si>
    <t>Wartość mienia zlikwidowanych jednostek</t>
  </si>
  <si>
    <t>Odpisy aktualizujące wartość długoterminowych papierów wartościowych</t>
  </si>
  <si>
    <t>Przez znaczącą zmianę należy rozumieć nie mniejszy niż 20% wzrost lub spadek wartości poszczególnych składników aktywów trwałych</t>
  </si>
  <si>
    <t>Znaczna zmiana wartości</t>
  </si>
  <si>
    <r>
      <t xml:space="preserve">Zmiana wartości brutto </t>
    </r>
    <r>
      <rPr>
        <sz val="6"/>
        <rFont val="Times New Roman"/>
        <family val="1"/>
      </rPr>
      <t>(6 – 3)</t>
    </r>
  </si>
  <si>
    <r>
      <t xml:space="preserve">% zmiana wartości brutto </t>
    </r>
    <r>
      <rPr>
        <sz val="6"/>
        <rFont val="Times New Roman"/>
        <family val="1"/>
      </rPr>
      <t>(9 : 3)</t>
    </r>
  </si>
  <si>
    <t>Wyjaśnienie znaczących zmian (wzrostu lub spadku) poszczególnych składników aktywów trwałych:</t>
  </si>
  <si>
    <t>Składnik aktywów trwałych</t>
  </si>
  <si>
    <t>Wartość bilansowa wg stanu na dzień</t>
  </si>
  <si>
    <t>Uzasadnienie znaczących zmian w składniku majątku trwałego</t>
  </si>
  <si>
    <t>% zmiana wartości brutto</t>
  </si>
  <si>
    <t>Wyszczególnienie</t>
  </si>
  <si>
    <t>Inne środki trwałe</t>
  </si>
  <si>
    <t>Środki trwałe razem</t>
  </si>
  <si>
    <t>a) zwiększenia</t>
  </si>
  <si>
    <t>(z tytułu):</t>
  </si>
  <si>
    <t>- nabycie</t>
  </si>
  <si>
    <t>-umowa dzierżawy</t>
  </si>
  <si>
    <t>- umowa najmu</t>
  </si>
  <si>
    <t>- trwały zarząd</t>
  </si>
  <si>
    <t>- użyczenie</t>
  </si>
  <si>
    <t>- użytkowanie</t>
  </si>
  <si>
    <t>- statutowy zarząd</t>
  </si>
  <si>
    <t>- administrowanie</t>
  </si>
  <si>
    <t>- robót inwestycyjnych</t>
  </si>
  <si>
    <t>- leasingu</t>
  </si>
  <si>
    <t>- inne</t>
  </si>
  <si>
    <t>b) zmniejszenia</t>
  </si>
  <si>
    <t>- sprzedaż</t>
  </si>
  <si>
    <t>- likwidacja</t>
  </si>
  <si>
    <t>- umowa dzierżawy</t>
  </si>
  <si>
    <t>- użyczenia</t>
  </si>
  <si>
    <t xml:space="preserve">Budynki 
Lokalne
i obiekty inżynierii lądowej
i wodnej </t>
  </si>
  <si>
    <t>Urządzenia techniczne i maszyny</t>
  </si>
  <si>
    <t>Wartość bilansowa wg stanu</t>
  </si>
  <si>
    <t>na dzień</t>
  </si>
  <si>
    <r>
      <t xml:space="preserve">Zmiana wartości brutto </t>
    </r>
    <r>
      <rPr>
        <sz val="6"/>
        <rFont val="Times New Roman"/>
        <family val="1"/>
      </rPr>
      <t>(4 – 3)</t>
    </r>
  </si>
  <si>
    <t>B.</t>
  </si>
  <si>
    <t>AKTYWA OBROTOWE</t>
  </si>
  <si>
    <t>Zapasy</t>
  </si>
  <si>
    <t>Należności krótkoterminowe</t>
  </si>
  <si>
    <t>Należności z tytułu dostaw i usług</t>
  </si>
  <si>
    <t>Należności od budżetów</t>
  </si>
  <si>
    <t>Należności z tytułu ubezpieczeń społecznych</t>
  </si>
  <si>
    <t>Pozostałe należności</t>
  </si>
  <si>
    <t>Rozliczenia z tytułu środków na wydatki budżetowe i z tytułu dochodów budżetowych</t>
  </si>
  <si>
    <t>Krótkoterminowe papiery wartościowe</t>
  </si>
  <si>
    <t>Środki pieniężne</t>
  </si>
  <si>
    <t>W kasie</t>
  </si>
  <si>
    <t>Na rachunku bankowy</t>
  </si>
  <si>
    <t>Inne środki pieniężne</t>
  </si>
  <si>
    <t xml:space="preserve">Krótkoterminowe rozliczenia międzyokresowe </t>
  </si>
  <si>
    <t>C.</t>
  </si>
  <si>
    <t>Inne aktywa</t>
  </si>
  <si>
    <r>
      <t xml:space="preserve">% zmiana wartości  </t>
    </r>
    <r>
      <rPr>
        <sz val="6"/>
        <rFont val="Times New Roman"/>
        <family val="1"/>
      </rPr>
      <t>(5 : 3)</t>
    </r>
  </si>
  <si>
    <t>Wyjaśnienie znaczących zmian (wzrostu lub spadku) poszczególnych składników aktywów obrotowych:</t>
  </si>
  <si>
    <t>Przez znaczącą zmianę należy rozumieć nie mniejszy niż 20% wzrost lub spadek wartości poszczególnych składników aktywów obrotowych</t>
  </si>
  <si>
    <t>Uzasadnienie znaczących zmian w składniku majątku obrotowego</t>
  </si>
  <si>
    <t>Składnik aktywów obrotowych</t>
  </si>
  <si>
    <t>(Nazwa jednostki organizacyjnej, jednostki kultury, spółki gminnej)</t>
  </si>
  <si>
    <t>(Kod pocztowy)</t>
  </si>
  <si>
    <t>(Miejscowość)</t>
  </si>
  <si>
    <t>(Numer identyfikacyjny REGON)</t>
  </si>
  <si>
    <t>(Numer identyfikacji podatkowej - NIP)</t>
  </si>
  <si>
    <t>Urząd Miejski*</t>
  </si>
  <si>
    <t>Zespół Szkoły Podstawowej i Gimnazjum*</t>
  </si>
  <si>
    <t>Środowiskowy Dom Samopomocy*</t>
  </si>
  <si>
    <t>Straż Miejska*</t>
  </si>
  <si>
    <t>Przedszkole*</t>
  </si>
  <si>
    <t>Ośrodek Pomocy Społecznej*</t>
  </si>
  <si>
    <t>Gimnazjum*</t>
  </si>
  <si>
    <t>I. Wartości niematerialne i prawne</t>
  </si>
  <si>
    <t>II. Rzeczowe aktywa trwałe</t>
  </si>
  <si>
    <t>III. Należności długoterminowe</t>
  </si>
  <si>
    <t>IV. Długoterminowe aktywa finansowe</t>
  </si>
  <si>
    <t>V. Długoterminowe rozliczenia międzyokresowe</t>
  </si>
  <si>
    <t>VI. Wartość mienia zlikwidowanych jednostek</t>
  </si>
  <si>
    <t>B. Aktywa obrotowe</t>
  </si>
  <si>
    <t>I. Zapasy</t>
  </si>
  <si>
    <t>II. Należności krótkoterminowe</t>
  </si>
  <si>
    <t>III. Krótkoterminowe papiery wartościowe</t>
  </si>
  <si>
    <t>IV. Środki pieniężne</t>
  </si>
  <si>
    <t>V. Krótkoterminowe rozliczenia międzyokresowe</t>
  </si>
  <si>
    <t>C. Inne aktywa</t>
  </si>
  <si>
    <t>Razem:</t>
  </si>
  <si>
    <t>A. Aktywa trwałe</t>
  </si>
  <si>
    <t>(Nazwa ulicy, nr budynku, lokalu)</t>
  </si>
  <si>
    <t>Instytucja kultury*</t>
  </si>
  <si>
    <t>PROCEDURA</t>
  </si>
  <si>
    <t>PJ.0191-31</t>
  </si>
  <si>
    <t>Szkoła podstawowa*</t>
  </si>
  <si>
    <t>Wartość brutto na dzień 31.12.2010 r.</t>
  </si>
  <si>
    <r>
      <t xml:space="preserve">* </t>
    </r>
    <r>
      <rPr>
        <i/>
        <sz val="6"/>
        <rFont val="Arial"/>
        <family val="2"/>
      </rPr>
      <t>Należy wpisać "X" w przynależnym polu wyboru</t>
    </r>
  </si>
  <si>
    <t>Zmiana wartości</t>
  </si>
  <si>
    <t>Procentowa zmiana wartości</t>
  </si>
  <si>
    <t>Aktywa trwałe</t>
  </si>
  <si>
    <t>Aktywa obrotowe</t>
  </si>
  <si>
    <t>Stan na dzień 31.12.2010 r.</t>
  </si>
  <si>
    <t>31.12.2010 r.</t>
  </si>
  <si>
    <t>STRONA 1/4</t>
  </si>
  <si>
    <t>STRONA 2/4</t>
  </si>
  <si>
    <t>STRONA 3/4</t>
  </si>
  <si>
    <t>1. Wartość brutto środków trwałych na dzień 30 czerwca 2009 r.</t>
  </si>
  <si>
    <t>2. Wartość brutto środków trwałych na dzień 31 grudnia 2010 (1+1a-1b)</t>
  </si>
  <si>
    <t>STRONA 4/4</t>
  </si>
  <si>
    <r>
      <t>Informację sporządzają</t>
    </r>
    <r>
      <rPr>
        <b/>
        <i/>
        <sz val="10"/>
        <rFont val="Arial"/>
        <family val="2"/>
      </rPr>
      <t xml:space="preserve"> jednostki organizacyjne oraz instytucje kultury gminy Śrem</t>
    </r>
  </si>
  <si>
    <r>
      <t xml:space="preserve">Nadzór nad gromadzeniem materiałów sprawuje Pion </t>
    </r>
    <r>
      <rPr>
        <b/>
        <sz val="10"/>
        <rFont val="Arial"/>
        <family val="2"/>
      </rPr>
      <t>PSG</t>
    </r>
  </si>
  <si>
    <t>Śremski Ośrodek Kultury</t>
  </si>
  <si>
    <t>ul. Mickiewicza 77 63-100 Śrem</t>
  </si>
  <si>
    <t>Śrem</t>
  </si>
  <si>
    <t>x</t>
  </si>
  <si>
    <t>Z tytułu dostaw i usług</t>
  </si>
  <si>
    <t>Środki pieniężne i inne aktywa pieniężne</t>
  </si>
  <si>
    <t xml:space="preserve">                                                                        Inne</t>
  </si>
  <si>
    <t>Różnicę stanowią środki pieniężne zgromadzone na rachunkach bankowych</t>
  </si>
  <si>
    <t>Informacja dodatkowa</t>
  </si>
  <si>
    <t>Stan na dzień 31.12.2011 r.</t>
  </si>
  <si>
    <t>31.12.2011 r.</t>
  </si>
  <si>
    <t>Różnicę stanowi mniejsza nadpłata podatku VAT</t>
  </si>
  <si>
    <t>W roku 2011 Ośrodek nie posiadał należnoći od odbiorców usług</t>
  </si>
  <si>
    <t>Wartość brutto na dzień 31.12.2011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</si>
</sst>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2"/>
      <name val="TimesNewRomanPSMT"/>
      <family val="0"/>
    </font>
    <font>
      <sz val="10"/>
      <name val="TimesNewRomanPSMT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8"/>
      <color indexed="8"/>
      <name val="Albertus Medium"/>
      <family val="0"/>
    </font>
    <font>
      <sz val="15"/>
      <color indexed="8"/>
      <name val="Albertus Medium"/>
      <family val="0"/>
    </font>
    <font>
      <sz val="16"/>
      <color indexed="8"/>
      <name val="Albertus Medium"/>
      <family val="0"/>
    </font>
    <font>
      <sz val="7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6"/>
      <name val="Arial"/>
      <family val="0"/>
    </font>
    <font>
      <b/>
      <i/>
      <sz val="10"/>
      <name val="Arial"/>
      <family val="2"/>
    </font>
    <font>
      <i/>
      <sz val="6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2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70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2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0" xfId="0" applyFont="1" applyAlignment="1">
      <alignment/>
    </xf>
    <xf numFmtId="0" fontId="6" fillId="3" borderId="4" xfId="0" applyFont="1" applyFill="1" applyBorder="1" applyAlignment="1">
      <alignment horizontal="center" vertical="top" wrapText="1"/>
    </xf>
    <xf numFmtId="169" fontId="1" fillId="0" borderId="5" xfId="0" applyNumberFormat="1" applyFont="1" applyBorder="1" applyAlignment="1">
      <alignment horizontal="right" vertical="center" wrapText="1"/>
    </xf>
    <xf numFmtId="169" fontId="1" fillId="0" borderId="2" xfId="0" applyNumberFormat="1" applyFont="1" applyBorder="1" applyAlignment="1">
      <alignment horizontal="right" vertical="center" wrapText="1"/>
    </xf>
    <xf numFmtId="169" fontId="1" fillId="2" borderId="5" xfId="0" applyNumberFormat="1" applyFont="1" applyFill="1" applyBorder="1" applyAlignment="1">
      <alignment horizontal="right" vertical="center" wrapText="1"/>
    </xf>
    <xf numFmtId="169" fontId="1" fillId="2" borderId="2" xfId="0" applyNumberFormat="1" applyFont="1" applyFill="1" applyBorder="1" applyAlignment="1">
      <alignment horizontal="right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168" fontId="6" fillId="0" borderId="8" xfId="0" applyNumberFormat="1" applyFont="1" applyBorder="1" applyAlignment="1">
      <alignment horizontal="right" vertical="center" wrapText="1"/>
    </xf>
    <xf numFmtId="168" fontId="3" fillId="0" borderId="5" xfId="0" applyNumberFormat="1" applyFont="1" applyBorder="1" applyAlignment="1">
      <alignment horizontal="right" vertical="center" wrapText="1"/>
    </xf>
    <xf numFmtId="168" fontId="3" fillId="0" borderId="9" xfId="0" applyNumberFormat="1" applyFont="1" applyBorder="1" applyAlignment="1">
      <alignment horizontal="right" vertical="center" wrapText="1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8" fontId="2" fillId="0" borderId="8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11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right" wrapText="1"/>
    </xf>
    <xf numFmtId="0" fontId="2" fillId="7" borderId="8" xfId="0" applyFont="1" applyFill="1" applyBorder="1" applyAlignment="1">
      <alignment wrapText="1"/>
    </xf>
    <xf numFmtId="0" fontId="2" fillId="7" borderId="15" xfId="0" applyFont="1" applyFill="1" applyBorder="1" applyAlignment="1">
      <alignment wrapText="1"/>
    </xf>
    <xf numFmtId="0" fontId="1" fillId="7" borderId="5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7" borderId="2" xfId="0" applyFont="1" applyFill="1" applyBorder="1" applyAlignment="1">
      <alignment wrapText="1"/>
    </xf>
    <xf numFmtId="169" fontId="6" fillId="8" borderId="8" xfId="0" applyNumberFormat="1" applyFont="1" applyFill="1" applyBorder="1" applyAlignment="1">
      <alignment horizontal="right" vertical="center" wrapText="1"/>
    </xf>
    <xf numFmtId="10" fontId="6" fillId="8" borderId="8" xfId="0" applyNumberFormat="1" applyFont="1" applyFill="1" applyBorder="1" applyAlignment="1">
      <alignment horizontal="right" vertical="center" wrapText="1"/>
    </xf>
    <xf numFmtId="169" fontId="2" fillId="9" borderId="8" xfId="0" applyNumberFormat="1" applyFont="1" applyFill="1" applyBorder="1" applyAlignment="1">
      <alignment horizontal="right" vertical="center" wrapText="1"/>
    </xf>
    <xf numFmtId="10" fontId="2" fillId="9" borderId="8" xfId="0" applyNumberFormat="1" applyFont="1" applyFill="1" applyBorder="1" applyAlignment="1">
      <alignment horizontal="right" vertical="center" wrapText="1"/>
    </xf>
    <xf numFmtId="10" fontId="2" fillId="9" borderId="12" xfId="0" applyNumberFormat="1" applyFont="1" applyFill="1" applyBorder="1" applyAlignment="1">
      <alignment horizontal="right" vertical="center" wrapText="1"/>
    </xf>
    <xf numFmtId="169" fontId="2" fillId="9" borderId="8" xfId="0" applyNumberFormat="1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wrapText="1"/>
    </xf>
    <xf numFmtId="0" fontId="12" fillId="7" borderId="6" xfId="0" applyFont="1" applyFill="1" applyBorder="1" applyAlignment="1">
      <alignment wrapText="1"/>
    </xf>
    <xf numFmtId="0" fontId="13" fillId="7" borderId="6" xfId="0" applyFont="1" applyFill="1" applyBorder="1" applyAlignment="1">
      <alignment wrapText="1"/>
    </xf>
    <xf numFmtId="168" fontId="6" fillId="2" borderId="8" xfId="0" applyNumberFormat="1" applyFont="1" applyFill="1" applyBorder="1" applyAlignment="1">
      <alignment horizontal="right" vertical="center" wrapText="1"/>
    </xf>
    <xf numFmtId="169" fontId="2" fillId="10" borderId="8" xfId="0" applyNumberFormat="1" applyFont="1" applyFill="1" applyBorder="1" applyAlignment="1">
      <alignment horizontal="right" vertical="center" wrapText="1"/>
    </xf>
    <xf numFmtId="169" fontId="1" fillId="10" borderId="5" xfId="0" applyNumberFormat="1" applyFont="1" applyFill="1" applyBorder="1" applyAlignment="1">
      <alignment horizontal="right" vertical="center" wrapText="1"/>
    </xf>
    <xf numFmtId="169" fontId="1" fillId="10" borderId="2" xfId="0" applyNumberFormat="1" applyFont="1" applyFill="1" applyBorder="1" applyAlignment="1">
      <alignment horizontal="right" vertical="center" wrapText="1"/>
    </xf>
    <xf numFmtId="0" fontId="0" fillId="10" borderId="3" xfId="0" applyFill="1" applyBorder="1" applyAlignment="1">
      <alignment/>
    </xf>
    <xf numFmtId="10" fontId="1" fillId="2" borderId="7" xfId="0" applyNumberFormat="1" applyFont="1" applyFill="1" applyBorder="1" applyAlignment="1">
      <alignment horizontal="right" vertical="center" wrapText="1"/>
    </xf>
    <xf numFmtId="10" fontId="1" fillId="2" borderId="12" xfId="0" applyNumberFormat="1" applyFont="1" applyFill="1" applyBorder="1" applyAlignment="1">
      <alignment horizontal="right" vertical="center" wrapText="1"/>
    </xf>
    <xf numFmtId="10" fontId="1" fillId="2" borderId="5" xfId="0" applyNumberFormat="1" applyFont="1" applyFill="1" applyBorder="1" applyAlignment="1">
      <alignment horizontal="right" vertical="center" wrapText="1"/>
    </xf>
    <xf numFmtId="169" fontId="2" fillId="4" borderId="8" xfId="0" applyNumberFormat="1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wrapText="1"/>
    </xf>
    <xf numFmtId="0" fontId="2" fillId="7" borderId="8" xfId="0" applyFont="1" applyFill="1" applyBorder="1" applyAlignment="1">
      <alignment vertical="top" wrapText="1"/>
    </xf>
    <xf numFmtId="0" fontId="1" fillId="6" borderId="16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wrapText="1"/>
    </xf>
    <xf numFmtId="168" fontId="6" fillId="8" borderId="8" xfId="0" applyNumberFormat="1" applyFont="1" applyFill="1" applyBorder="1" applyAlignment="1">
      <alignment horizontal="right" vertical="center" wrapText="1"/>
    </xf>
    <xf numFmtId="168" fontId="2" fillId="9" borderId="8" xfId="0" applyNumberFormat="1" applyFont="1" applyFill="1" applyBorder="1" applyAlignment="1">
      <alignment horizontal="right" vertical="center" wrapText="1"/>
    </xf>
    <xf numFmtId="168" fontId="1" fillId="2" borderId="5" xfId="0" applyNumberFormat="1" applyFont="1" applyFill="1" applyBorder="1" applyAlignment="1">
      <alignment horizontal="right" vertical="center" wrapText="1"/>
    </xf>
    <xf numFmtId="168" fontId="2" fillId="9" borderId="10" xfId="0" applyNumberFormat="1" applyFont="1" applyFill="1" applyBorder="1" applyAlignment="1">
      <alignment horizontal="right" vertical="center" wrapText="1"/>
    </xf>
    <xf numFmtId="10" fontId="2" fillId="9" borderId="10" xfId="0" applyNumberFormat="1" applyFont="1" applyFill="1" applyBorder="1" applyAlignment="1">
      <alignment horizontal="right" vertical="center" wrapText="1"/>
    </xf>
    <xf numFmtId="168" fontId="1" fillId="2" borderId="2" xfId="0" applyNumberFormat="1" applyFont="1" applyFill="1" applyBorder="1" applyAlignment="1">
      <alignment horizontal="right" vertical="center" wrapText="1"/>
    </xf>
    <xf numFmtId="10" fontId="1" fillId="2" borderId="2" xfId="0" applyNumberFormat="1" applyFont="1" applyFill="1" applyBorder="1" applyAlignment="1">
      <alignment horizontal="right" vertical="center" wrapText="1"/>
    </xf>
    <xf numFmtId="0" fontId="2" fillId="8" borderId="14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wrapText="1"/>
    </xf>
    <xf numFmtId="0" fontId="2" fillId="8" borderId="14" xfId="0" applyFont="1" applyFill="1" applyBorder="1" applyAlignment="1">
      <alignment horizontal="center" vertical="top" wrapText="1"/>
    </xf>
    <xf numFmtId="0" fontId="2" fillId="8" borderId="8" xfId="0" applyFont="1" applyFill="1" applyBorder="1" applyAlignment="1">
      <alignment vertical="center" wrapText="1"/>
    </xf>
    <xf numFmtId="168" fontId="0" fillId="8" borderId="0" xfId="0" applyNumberFormat="1" applyFill="1" applyAlignment="1">
      <alignment/>
    </xf>
    <xf numFmtId="169" fontId="1" fillId="0" borderId="5" xfId="0" applyNumberFormat="1" applyFont="1" applyBorder="1" applyAlignment="1">
      <alignment horizontal="center" vertical="center" wrapText="1"/>
    </xf>
    <xf numFmtId="169" fontId="8" fillId="3" borderId="4" xfId="0" applyNumberFormat="1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8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0" fillId="4" borderId="0" xfId="0" applyFill="1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21" fillId="4" borderId="0" xfId="0" applyFont="1" applyFill="1" applyAlignment="1">
      <alignment/>
    </xf>
    <xf numFmtId="0" fontId="20" fillId="4" borderId="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2" borderId="25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0" fillId="4" borderId="23" xfId="0" applyFont="1" applyFill="1" applyBorder="1" applyAlignment="1">
      <alignment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8" fillId="4" borderId="26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/>
    </xf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8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wrapText="1"/>
    </xf>
    <xf numFmtId="10" fontId="0" fillId="2" borderId="0" xfId="0" applyNumberFormat="1" applyFill="1" applyBorder="1" applyAlignment="1">
      <alignment horizontal="right" vertical="center" wrapText="1"/>
    </xf>
    <xf numFmtId="0" fontId="0" fillId="2" borderId="0" xfId="0" applyFill="1" applyAlignment="1">
      <alignment horizontal="right"/>
    </xf>
    <xf numFmtId="0" fontId="26" fillId="2" borderId="0" xfId="0" applyFont="1" applyFill="1" applyAlignment="1">
      <alignment horizontal="right"/>
    </xf>
    <xf numFmtId="0" fontId="2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Alignment="1">
      <alignment horizontal="right"/>
    </xf>
    <xf numFmtId="169" fontId="1" fillId="0" borderId="27" xfId="0" applyNumberFormat="1" applyFont="1" applyBorder="1" applyAlignment="1">
      <alignment horizontal="right" vertical="center" wrapText="1"/>
    </xf>
    <xf numFmtId="169" fontId="1" fillId="0" borderId="6" xfId="0" applyNumberFormat="1" applyFont="1" applyBorder="1" applyAlignment="1">
      <alignment horizontal="right" vertical="center" wrapText="1"/>
    </xf>
    <xf numFmtId="169" fontId="1" fillId="2" borderId="27" xfId="0" applyNumberFormat="1" applyFont="1" applyFill="1" applyBorder="1" applyAlignment="1">
      <alignment horizontal="right" vertical="center" wrapText="1"/>
    </xf>
    <xf numFmtId="169" fontId="1" fillId="2" borderId="6" xfId="0" applyNumberFormat="1" applyFont="1" applyFill="1" applyBorder="1" applyAlignment="1">
      <alignment horizontal="right" vertical="center" wrapText="1"/>
    </xf>
    <xf numFmtId="168" fontId="8" fillId="8" borderId="28" xfId="0" applyNumberFormat="1" applyFont="1" applyFill="1" applyBorder="1" applyAlignment="1">
      <alignment horizontal="right" vertical="center" wrapText="1"/>
    </xf>
    <xf numFmtId="168" fontId="8" fillId="8" borderId="29" xfId="0" applyNumberFormat="1" applyFont="1" applyFill="1" applyBorder="1" applyAlignment="1">
      <alignment horizontal="right" vertical="center" wrapText="1"/>
    </xf>
    <xf numFmtId="168" fontId="8" fillId="8" borderId="30" xfId="0" applyNumberFormat="1" applyFont="1" applyFill="1" applyBorder="1" applyAlignment="1">
      <alignment horizontal="right" vertical="center" wrapText="1"/>
    </xf>
    <xf numFmtId="168" fontId="8" fillId="8" borderId="31" xfId="0" applyNumberFormat="1" applyFont="1" applyFill="1" applyBorder="1" applyAlignment="1">
      <alignment horizontal="right" vertical="center" wrapText="1"/>
    </xf>
    <xf numFmtId="168" fontId="8" fillId="8" borderId="26" xfId="0" applyNumberFormat="1" applyFont="1" applyFill="1" applyBorder="1" applyAlignment="1">
      <alignment horizontal="right" vertical="center" wrapText="1"/>
    </xf>
    <xf numFmtId="168" fontId="21" fillId="5" borderId="32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168" fontId="8" fillId="8" borderId="32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168" fontId="0" fillId="2" borderId="0" xfId="0" applyNumberFormat="1" applyFill="1" applyBorder="1" applyAlignment="1">
      <alignment vertical="center" wrapText="1"/>
    </xf>
    <xf numFmtId="169" fontId="0" fillId="2" borderId="0" xfId="0" applyNumberFormat="1" applyFill="1" applyBorder="1" applyAlignment="1">
      <alignment vertical="center" wrapText="1"/>
    </xf>
    <xf numFmtId="169" fontId="8" fillId="2" borderId="0" xfId="0" applyNumberFormat="1" applyFont="1" applyFill="1" applyBorder="1" applyAlignment="1">
      <alignment vertical="center" wrapText="1"/>
    </xf>
    <xf numFmtId="168" fontId="8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2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0" fontId="0" fillId="2" borderId="32" xfId="0" applyNumberFormat="1" applyFill="1" applyBorder="1" applyAlignment="1">
      <alignment horizontal="center" vertical="center" wrapText="1"/>
    </xf>
    <xf numFmtId="10" fontId="0" fillId="2" borderId="26" xfId="0" applyNumberFormat="1" applyFill="1" applyBorder="1" applyAlignment="1">
      <alignment horizontal="center" vertical="center" wrapText="1"/>
    </xf>
    <xf numFmtId="10" fontId="0" fillId="2" borderId="28" xfId="0" applyNumberFormat="1" applyFill="1" applyBorder="1" applyAlignment="1">
      <alignment horizontal="center" vertical="center" wrapText="1"/>
    </xf>
    <xf numFmtId="10" fontId="0" fillId="2" borderId="29" xfId="0" applyNumberFormat="1" applyFill="1" applyBorder="1" applyAlignment="1">
      <alignment horizontal="center" vertical="center" wrapText="1"/>
    </xf>
    <xf numFmtId="10" fontId="0" fillId="2" borderId="30" xfId="0" applyNumberFormat="1" applyFill="1" applyBorder="1" applyAlignment="1">
      <alignment horizontal="center" vertical="center" wrapText="1"/>
    </xf>
    <xf numFmtId="10" fontId="0" fillId="2" borderId="31" xfId="0" applyNumberFormat="1" applyFill="1" applyBorder="1" applyAlignment="1">
      <alignment horizontal="center" vertical="center" wrapText="1"/>
    </xf>
    <xf numFmtId="10" fontId="8" fillId="11" borderId="32" xfId="0" applyNumberFormat="1" applyFont="1" applyFill="1" applyBorder="1" applyAlignment="1">
      <alignment horizontal="center" vertical="center" wrapText="1"/>
    </xf>
    <xf numFmtId="10" fontId="8" fillId="11" borderId="26" xfId="0" applyNumberFormat="1" applyFont="1" applyFill="1" applyBorder="1" applyAlignment="1">
      <alignment horizontal="center" vertical="center" wrapText="1"/>
    </xf>
    <xf numFmtId="10" fontId="8" fillId="11" borderId="28" xfId="0" applyNumberFormat="1" applyFont="1" applyFill="1" applyBorder="1" applyAlignment="1">
      <alignment horizontal="center" vertical="center" wrapText="1"/>
    </xf>
    <xf numFmtId="10" fontId="8" fillId="11" borderId="29" xfId="0" applyNumberFormat="1" applyFont="1" applyFill="1" applyBorder="1" applyAlignment="1">
      <alignment horizontal="center" vertical="center" wrapText="1"/>
    </xf>
    <xf numFmtId="10" fontId="8" fillId="11" borderId="30" xfId="0" applyNumberFormat="1" applyFont="1" applyFill="1" applyBorder="1" applyAlignment="1">
      <alignment horizontal="center" vertical="center" wrapText="1"/>
    </xf>
    <xf numFmtId="10" fontId="8" fillId="11" borderId="31" xfId="0" applyNumberFormat="1" applyFont="1" applyFill="1" applyBorder="1" applyAlignment="1">
      <alignment horizontal="center" vertical="center" wrapText="1"/>
    </xf>
    <xf numFmtId="10" fontId="8" fillId="8" borderId="32" xfId="0" applyNumberFormat="1" applyFont="1" applyFill="1" applyBorder="1" applyAlignment="1">
      <alignment horizontal="center" vertical="center" wrapText="1"/>
    </xf>
    <xf numFmtId="10" fontId="8" fillId="8" borderId="26" xfId="0" applyNumberFormat="1" applyFont="1" applyFill="1" applyBorder="1" applyAlignment="1">
      <alignment horizontal="center" vertical="center" wrapText="1"/>
    </xf>
    <xf numFmtId="10" fontId="8" fillId="8" borderId="28" xfId="0" applyNumberFormat="1" applyFont="1" applyFill="1" applyBorder="1" applyAlignment="1">
      <alignment horizontal="center" vertical="center" wrapText="1"/>
    </xf>
    <xf numFmtId="10" fontId="8" fillId="8" borderId="29" xfId="0" applyNumberFormat="1" applyFont="1" applyFill="1" applyBorder="1" applyAlignment="1">
      <alignment horizontal="center" vertical="center" wrapText="1"/>
    </xf>
    <xf numFmtId="10" fontId="8" fillId="8" borderId="30" xfId="0" applyNumberFormat="1" applyFont="1" applyFill="1" applyBorder="1" applyAlignment="1">
      <alignment horizontal="center" vertical="center" wrapText="1"/>
    </xf>
    <xf numFmtId="10" fontId="8" fillId="8" borderId="31" xfId="0" applyNumberFormat="1" applyFont="1" applyFill="1" applyBorder="1" applyAlignment="1">
      <alignment horizontal="center" vertical="center" wrapText="1"/>
    </xf>
    <xf numFmtId="168" fontId="0" fillId="2" borderId="32" xfId="0" applyNumberFormat="1" applyFill="1" applyBorder="1" applyAlignment="1">
      <alignment horizontal="right" vertical="center" wrapText="1"/>
    </xf>
    <xf numFmtId="168" fontId="0" fillId="2" borderId="26" xfId="0" applyNumberFormat="1" applyFill="1" applyBorder="1" applyAlignment="1">
      <alignment horizontal="right" vertical="center" wrapText="1"/>
    </xf>
    <xf numFmtId="168" fontId="0" fillId="2" borderId="28" xfId="0" applyNumberFormat="1" applyFill="1" applyBorder="1" applyAlignment="1">
      <alignment horizontal="right" vertical="center" wrapText="1"/>
    </xf>
    <xf numFmtId="168" fontId="0" fillId="2" borderId="29" xfId="0" applyNumberFormat="1" applyFill="1" applyBorder="1" applyAlignment="1">
      <alignment horizontal="right" vertical="center" wrapText="1"/>
    </xf>
    <xf numFmtId="168" fontId="0" fillId="2" borderId="30" xfId="0" applyNumberFormat="1" applyFill="1" applyBorder="1" applyAlignment="1">
      <alignment horizontal="right" vertical="center" wrapText="1"/>
    </xf>
    <xf numFmtId="168" fontId="0" fillId="2" borderId="31" xfId="0" applyNumberFormat="1" applyFill="1" applyBorder="1" applyAlignment="1">
      <alignment horizontal="right" vertical="center" wrapText="1"/>
    </xf>
    <xf numFmtId="0" fontId="0" fillId="4" borderId="32" xfId="0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1" xfId="0" applyBorder="1" applyAlignment="1">
      <alignment wrapText="1"/>
    </xf>
    <xf numFmtId="0" fontId="8" fillId="4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8" fontId="8" fillId="11" borderId="32" xfId="0" applyNumberFormat="1" applyFont="1" applyFill="1" applyBorder="1" applyAlignment="1">
      <alignment horizontal="right" vertical="center" wrapText="1"/>
    </xf>
    <xf numFmtId="168" fontId="8" fillId="11" borderId="26" xfId="0" applyNumberFormat="1" applyFont="1" applyFill="1" applyBorder="1" applyAlignment="1">
      <alignment horizontal="right" vertical="center" wrapText="1"/>
    </xf>
    <xf numFmtId="168" fontId="8" fillId="11" borderId="28" xfId="0" applyNumberFormat="1" applyFont="1" applyFill="1" applyBorder="1" applyAlignment="1">
      <alignment horizontal="right" vertical="center" wrapText="1"/>
    </xf>
    <xf numFmtId="168" fontId="8" fillId="11" borderId="29" xfId="0" applyNumberFormat="1" applyFont="1" applyFill="1" applyBorder="1" applyAlignment="1">
      <alignment horizontal="right" vertical="center" wrapText="1"/>
    </xf>
    <xf numFmtId="168" fontId="8" fillId="11" borderId="30" xfId="0" applyNumberFormat="1" applyFont="1" applyFill="1" applyBorder="1" applyAlignment="1">
      <alignment horizontal="right" vertical="center" wrapText="1"/>
    </xf>
    <xf numFmtId="168" fontId="8" fillId="11" borderId="31" xfId="0" applyNumberFormat="1" applyFont="1" applyFill="1" applyBorder="1" applyAlignment="1">
      <alignment horizontal="right" vertical="center" wrapText="1"/>
    </xf>
    <xf numFmtId="0" fontId="17" fillId="7" borderId="32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7" fillId="8" borderId="32" xfId="0" applyFont="1" applyFill="1" applyBorder="1" applyAlignment="1">
      <alignment vertical="center" wrapText="1"/>
    </xf>
    <xf numFmtId="0" fontId="23" fillId="5" borderId="3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top" wrapText="1"/>
    </xf>
    <xf numFmtId="0" fontId="0" fillId="0" borderId="26" xfId="0" applyBorder="1" applyAlignment="1">
      <alignment horizontal="center" vertical="center" wrapText="1"/>
    </xf>
    <xf numFmtId="0" fontId="8" fillId="5" borderId="32" xfId="0" applyFont="1" applyFill="1" applyBorder="1" applyAlignment="1">
      <alignment vertical="center" wrapText="1"/>
    </xf>
    <xf numFmtId="0" fontId="0" fillId="5" borderId="26" xfId="0" applyFill="1" applyBorder="1" applyAlignment="1">
      <alignment vertical="center" wrapText="1"/>
    </xf>
    <xf numFmtId="0" fontId="0" fillId="5" borderId="29" xfId="0" applyFill="1" applyBorder="1" applyAlignment="1">
      <alignment vertical="center" wrapText="1"/>
    </xf>
    <xf numFmtId="0" fontId="0" fillId="5" borderId="30" xfId="0" applyFill="1" applyBorder="1" applyAlignment="1">
      <alignment vertical="center" wrapText="1"/>
    </xf>
    <xf numFmtId="0" fontId="20" fillId="0" borderId="26" xfId="0" applyFont="1" applyBorder="1" applyAlignment="1">
      <alignment horizontal="center" vertical="center" wrapText="1"/>
    </xf>
    <xf numFmtId="0" fontId="17" fillId="7" borderId="3" xfId="0" applyFont="1" applyFill="1" applyBorder="1" applyAlignment="1">
      <alignment vertical="center" wrapText="1"/>
    </xf>
    <xf numFmtId="0" fontId="17" fillId="8" borderId="3" xfId="0" applyFont="1" applyFill="1" applyBorder="1" applyAlignment="1">
      <alignment vertical="center" wrapText="1"/>
    </xf>
    <xf numFmtId="0" fontId="0" fillId="5" borderId="28" xfId="0" applyFill="1" applyBorder="1" applyAlignment="1">
      <alignment vertical="center" wrapText="1"/>
    </xf>
    <xf numFmtId="0" fontId="0" fillId="5" borderId="25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33" xfId="0" applyFill="1" applyBorder="1" applyAlignment="1">
      <alignment vertical="center" wrapText="1"/>
    </xf>
    <xf numFmtId="0" fontId="0" fillId="5" borderId="31" xfId="0" applyFill="1" applyBorder="1" applyAlignment="1">
      <alignment vertical="center" wrapText="1"/>
    </xf>
    <xf numFmtId="0" fontId="0" fillId="2" borderId="0" xfId="0" applyFill="1" applyAlignment="1" quotePrefix="1">
      <alignment horizontal="center" vertical="center" wrapText="1"/>
    </xf>
    <xf numFmtId="0" fontId="8" fillId="11" borderId="3" xfId="0" applyFont="1" applyFill="1" applyBorder="1" applyAlignment="1">
      <alignment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 horizontal="center" vertical="center" wrapText="1"/>
    </xf>
    <xf numFmtId="168" fontId="10" fillId="2" borderId="0" xfId="0" applyNumberFormat="1" applyFont="1" applyFill="1" applyBorder="1" applyAlignment="1">
      <alignment horizontal="right" vertical="center" wrapText="1"/>
    </xf>
    <xf numFmtId="2" fontId="10" fillId="0" borderId="37" xfId="0" applyNumberFormat="1" applyFont="1" applyBorder="1" applyAlignment="1">
      <alignment horizontal="center" vertical="center" wrapText="1"/>
    </xf>
    <xf numFmtId="2" fontId="10" fillId="0" borderId="38" xfId="0" applyNumberFormat="1" applyFont="1" applyBorder="1" applyAlignment="1">
      <alignment horizontal="center" vertical="center" wrapText="1"/>
    </xf>
    <xf numFmtId="2" fontId="10" fillId="0" borderId="39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vertical="top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2" borderId="43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vertical="top" wrapText="1"/>
    </xf>
    <xf numFmtId="168" fontId="10" fillId="2" borderId="43" xfId="0" applyNumberFormat="1" applyFont="1" applyFill="1" applyBorder="1" applyAlignment="1">
      <alignment horizontal="right" vertical="center" wrapText="1"/>
    </xf>
    <xf numFmtId="2" fontId="10" fillId="2" borderId="43" xfId="0" applyNumberFormat="1" applyFont="1" applyFill="1" applyBorder="1" applyAlignment="1">
      <alignment horizontal="center" vertical="center" wrapText="1"/>
    </xf>
    <xf numFmtId="0" fontId="0" fillId="2" borderId="43" xfId="0" applyFill="1" applyBorder="1" applyAlignment="1">
      <alignment/>
    </xf>
    <xf numFmtId="0" fontId="10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8" fontId="10" fillId="0" borderId="27" xfId="0" applyNumberFormat="1" applyFont="1" applyBorder="1" applyAlignment="1">
      <alignment horizontal="right" vertical="center" wrapText="1"/>
    </xf>
    <xf numFmtId="168" fontId="10" fillId="0" borderId="16" xfId="0" applyNumberFormat="1" applyFont="1" applyBorder="1" applyAlignment="1">
      <alignment horizontal="right" vertical="center" wrapText="1"/>
    </xf>
    <xf numFmtId="168" fontId="10" fillId="0" borderId="6" xfId="0" applyNumberFormat="1" applyFont="1" applyBorder="1" applyAlignment="1">
      <alignment horizontal="right" vertical="center" wrapText="1"/>
    </xf>
    <xf numFmtId="0" fontId="10" fillId="0" borderId="40" xfId="0" applyFont="1" applyBorder="1" applyAlignment="1">
      <alignment horizontal="center" vertical="top" wrapText="1"/>
    </xf>
    <xf numFmtId="0" fontId="0" fillId="3" borderId="1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0" fillId="5" borderId="2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vertical="center"/>
    </xf>
    <xf numFmtId="0" fontId="0" fillId="5" borderId="42" xfId="0" applyFill="1" applyBorder="1" applyAlignment="1">
      <alignment vertical="center"/>
    </xf>
    <xf numFmtId="169" fontId="1" fillId="0" borderId="27" xfId="0" applyNumberFormat="1" applyFont="1" applyBorder="1" applyAlignment="1">
      <alignment horizontal="right" vertical="center" wrapText="1"/>
    </xf>
    <xf numFmtId="169" fontId="1" fillId="0" borderId="6" xfId="0" applyNumberFormat="1" applyFont="1" applyBorder="1" applyAlignment="1">
      <alignment horizontal="right" vertical="center" wrapText="1"/>
    </xf>
    <xf numFmtId="169" fontId="1" fillId="0" borderId="27" xfId="0" applyNumberFormat="1" applyFont="1" applyBorder="1" applyAlignment="1">
      <alignment horizontal="center" vertical="center" wrapText="1"/>
    </xf>
    <xf numFmtId="169" fontId="1" fillId="0" borderId="6" xfId="0" applyNumberFormat="1" applyFont="1" applyBorder="1" applyAlignment="1">
      <alignment horizontal="center" vertical="center" wrapText="1"/>
    </xf>
    <xf numFmtId="169" fontId="1" fillId="2" borderId="27" xfId="0" applyNumberFormat="1" applyFont="1" applyFill="1" applyBorder="1" applyAlignment="1">
      <alignment horizontal="right" vertical="center" wrapText="1"/>
    </xf>
    <xf numFmtId="169" fontId="1" fillId="2" borderId="6" xfId="0" applyNumberFormat="1" applyFont="1" applyFill="1" applyBorder="1" applyAlignment="1">
      <alignment horizontal="right" vertical="center" wrapText="1"/>
    </xf>
    <xf numFmtId="0" fontId="2" fillId="5" borderId="27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3" fillId="5" borderId="44" xfId="0" applyFont="1" applyFill="1" applyBorder="1" applyAlignment="1">
      <alignment horizontal="center" wrapText="1"/>
    </xf>
    <xf numFmtId="0" fontId="3" fillId="5" borderId="46" xfId="0" applyFont="1" applyFill="1" applyBorder="1" applyAlignment="1">
      <alignment horizontal="center" wrapText="1"/>
    </xf>
    <xf numFmtId="0" fontId="3" fillId="5" borderId="45" xfId="0" applyFont="1" applyFill="1" applyBorder="1" applyAlignment="1">
      <alignment horizontal="center" wrapText="1"/>
    </xf>
    <xf numFmtId="0" fontId="1" fillId="5" borderId="27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37" xfId="0" applyFont="1" applyFill="1" applyBorder="1" applyAlignment="1">
      <alignment horizontal="center" wrapText="1"/>
    </xf>
    <xf numFmtId="0" fontId="1" fillId="5" borderId="39" xfId="0" applyFont="1" applyFill="1" applyBorder="1" applyAlignment="1">
      <alignment horizontal="center" wrapText="1"/>
    </xf>
    <xf numFmtId="0" fontId="2" fillId="6" borderId="47" xfId="0" applyFont="1" applyFill="1" applyBorder="1" applyAlignment="1">
      <alignment wrapText="1"/>
    </xf>
    <xf numFmtId="0" fontId="2" fillId="6" borderId="14" xfId="0" applyFont="1" applyFill="1" applyBorder="1" applyAlignment="1">
      <alignment wrapText="1"/>
    </xf>
    <xf numFmtId="169" fontId="2" fillId="9" borderId="47" xfId="0" applyNumberFormat="1" applyFont="1" applyFill="1" applyBorder="1" applyAlignment="1">
      <alignment horizontal="right" vertical="center" wrapText="1"/>
    </xf>
    <xf numFmtId="169" fontId="2" fillId="9" borderId="14" xfId="0" applyNumberFormat="1" applyFont="1" applyFill="1" applyBorder="1" applyAlignment="1">
      <alignment horizontal="right" vertical="center" wrapText="1"/>
    </xf>
    <xf numFmtId="0" fontId="1" fillId="6" borderId="27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right" wrapText="1"/>
    </xf>
    <xf numFmtId="0" fontId="1" fillId="6" borderId="6" xfId="0" applyFont="1" applyFill="1" applyBorder="1" applyAlignment="1">
      <alignment horizontal="right" wrapText="1"/>
    </xf>
    <xf numFmtId="169" fontId="1" fillId="10" borderId="27" xfId="0" applyNumberFormat="1" applyFont="1" applyFill="1" applyBorder="1" applyAlignment="1">
      <alignment horizontal="right" vertical="center" wrapText="1"/>
    </xf>
    <xf numFmtId="169" fontId="1" fillId="10" borderId="6" xfId="0" applyNumberFormat="1" applyFont="1" applyFill="1" applyBorder="1" applyAlignment="1">
      <alignment horizontal="right" vertical="center" wrapText="1"/>
    </xf>
    <xf numFmtId="0" fontId="6" fillId="3" borderId="18" xfId="0" applyFont="1" applyFill="1" applyBorder="1" applyAlignment="1">
      <alignment horizontal="center" vertical="top" wrapText="1"/>
    </xf>
    <xf numFmtId="10" fontId="1" fillId="2" borderId="37" xfId="0" applyNumberFormat="1" applyFont="1" applyFill="1" applyBorder="1" applyAlignment="1">
      <alignment horizontal="right" vertical="center" wrapText="1"/>
    </xf>
    <xf numFmtId="10" fontId="1" fillId="2" borderId="39" xfId="0" applyNumberFormat="1" applyFont="1" applyFill="1" applyBorder="1" applyAlignment="1">
      <alignment horizontal="right" vertical="center" wrapText="1"/>
    </xf>
    <xf numFmtId="10" fontId="2" fillId="9" borderId="47" xfId="0" applyNumberFormat="1" applyFont="1" applyFill="1" applyBorder="1" applyAlignment="1">
      <alignment horizontal="right" vertical="center" wrapText="1"/>
    </xf>
    <xf numFmtId="10" fontId="2" fillId="9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>
      <alignment wrapText="1"/>
    </xf>
    <xf numFmtId="0" fontId="8" fillId="4" borderId="13" xfId="0" applyFont="1" applyFill="1" applyBorder="1" applyAlignment="1">
      <alignment vertical="center" wrapText="1"/>
    </xf>
    <xf numFmtId="0" fontId="8" fillId="4" borderId="48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168" fontId="6" fillId="4" borderId="53" xfId="0" applyNumberFormat="1" applyFont="1" applyFill="1" applyBorder="1" applyAlignment="1">
      <alignment horizontal="right" vertical="center" wrapText="1"/>
    </xf>
    <xf numFmtId="168" fontId="6" fillId="4" borderId="16" xfId="0" applyNumberFormat="1" applyFont="1" applyFill="1" applyBorder="1" applyAlignment="1">
      <alignment horizontal="right" vertical="center" wrapText="1"/>
    </xf>
    <xf numFmtId="168" fontId="6" fillId="4" borderId="6" xfId="0" applyNumberFormat="1" applyFont="1" applyFill="1" applyBorder="1" applyAlignment="1">
      <alignment horizontal="right" vertical="center" wrapText="1"/>
    </xf>
    <xf numFmtId="168" fontId="6" fillId="4" borderId="54" xfId="0" applyNumberFormat="1" applyFont="1" applyFill="1" applyBorder="1" applyAlignment="1">
      <alignment horizontal="right" vertical="center" wrapText="1"/>
    </xf>
    <xf numFmtId="168" fontId="6" fillId="4" borderId="50" xfId="0" applyNumberFormat="1" applyFont="1" applyFill="1" applyBorder="1" applyAlignment="1">
      <alignment horizontal="right" vertical="center" wrapText="1"/>
    </xf>
    <xf numFmtId="168" fontId="6" fillId="4" borderId="55" xfId="0" applyNumberFormat="1" applyFont="1" applyFill="1" applyBorder="1" applyAlignment="1">
      <alignment horizontal="right" vertical="center" wrapText="1"/>
    </xf>
    <xf numFmtId="168" fontId="6" fillId="8" borderId="47" xfId="0" applyNumberFormat="1" applyFont="1" applyFill="1" applyBorder="1" applyAlignment="1">
      <alignment horizontal="right" vertical="center" wrapText="1"/>
    </xf>
    <xf numFmtId="168" fontId="6" fillId="8" borderId="52" xfId="0" applyNumberFormat="1" applyFont="1" applyFill="1" applyBorder="1" applyAlignment="1">
      <alignment horizontal="right" vertical="center" wrapText="1"/>
    </xf>
    <xf numFmtId="168" fontId="6" fillId="8" borderId="14" xfId="0" applyNumberFormat="1" applyFont="1" applyFill="1" applyBorder="1" applyAlignment="1">
      <alignment horizontal="right" vertical="center" wrapText="1"/>
    </xf>
    <xf numFmtId="168" fontId="6" fillId="8" borderId="27" xfId="0" applyNumberFormat="1" applyFont="1" applyFill="1" applyBorder="1" applyAlignment="1">
      <alignment horizontal="right" vertical="center" wrapText="1"/>
    </xf>
    <xf numFmtId="168" fontId="6" fillId="8" borderId="16" xfId="0" applyNumberFormat="1" applyFont="1" applyFill="1" applyBorder="1" applyAlignment="1">
      <alignment horizontal="right" vertical="center" wrapText="1"/>
    </xf>
    <xf numFmtId="168" fontId="6" fillId="8" borderId="6" xfId="0" applyNumberFormat="1" applyFont="1" applyFill="1" applyBorder="1" applyAlignment="1">
      <alignment horizontal="right" vertical="center" wrapText="1"/>
    </xf>
    <xf numFmtId="168" fontId="3" fillId="9" borderId="27" xfId="0" applyNumberFormat="1" applyFont="1" applyFill="1" applyBorder="1" applyAlignment="1">
      <alignment horizontal="right" vertical="center" wrapText="1"/>
    </xf>
    <xf numFmtId="168" fontId="3" fillId="9" borderId="6" xfId="0" applyNumberFormat="1" applyFont="1" applyFill="1" applyBorder="1" applyAlignment="1">
      <alignment horizontal="right" vertical="center" wrapText="1"/>
    </xf>
    <xf numFmtId="0" fontId="11" fillId="7" borderId="53" xfId="0" applyFont="1" applyFill="1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0" fontId="11" fillId="7" borderId="27" xfId="0" applyFont="1" applyFill="1" applyBorder="1" applyAlignment="1">
      <alignment vertical="center" wrapText="1"/>
    </xf>
    <xf numFmtId="168" fontId="6" fillId="9" borderId="47" xfId="0" applyNumberFormat="1" applyFont="1" applyFill="1" applyBorder="1" applyAlignment="1">
      <alignment horizontal="right" vertical="center" wrapText="1"/>
    </xf>
    <xf numFmtId="168" fontId="6" fillId="9" borderId="14" xfId="0" applyNumberFormat="1" applyFont="1" applyFill="1" applyBorder="1" applyAlignment="1">
      <alignment horizontal="right" vertical="center" wrapText="1"/>
    </xf>
    <xf numFmtId="0" fontId="5" fillId="3" borderId="56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5" fillId="3" borderId="38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5" fillId="3" borderId="44" xfId="0" applyFont="1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57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0" fillId="3" borderId="61" xfId="0" applyFill="1" applyBorder="1" applyAlignment="1">
      <alignment horizontal="center" vertical="center" wrapText="1"/>
    </xf>
    <xf numFmtId="0" fontId="0" fillId="3" borderId="62" xfId="0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wrapText="1"/>
    </xf>
    <xf numFmtId="0" fontId="0" fillId="4" borderId="64" xfId="0" applyFill="1" applyBorder="1" applyAlignment="1">
      <alignment horizontal="center" wrapText="1"/>
    </xf>
    <xf numFmtId="0" fontId="5" fillId="3" borderId="65" xfId="0" applyFont="1" applyFill="1" applyBorder="1" applyAlignment="1">
      <alignment horizontal="center" wrapText="1"/>
    </xf>
    <xf numFmtId="0" fontId="0" fillId="3" borderId="66" xfId="0" applyFill="1" applyBorder="1" applyAlignment="1">
      <alignment horizontal="center" wrapText="1"/>
    </xf>
    <xf numFmtId="0" fontId="5" fillId="3" borderId="67" xfId="0" applyFont="1" applyFill="1" applyBorder="1" applyAlignment="1">
      <alignment horizontal="center" wrapText="1"/>
    </xf>
    <xf numFmtId="0" fontId="0" fillId="3" borderId="68" xfId="0" applyFill="1" applyBorder="1" applyAlignment="1">
      <alignment horizontal="center" wrapText="1"/>
    </xf>
    <xf numFmtId="0" fontId="10" fillId="0" borderId="27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68" fontId="10" fillId="0" borderId="27" xfId="0" applyNumberFormat="1" applyFont="1" applyBorder="1" applyAlignment="1">
      <alignment horizontal="center" vertical="center" wrapText="1"/>
    </xf>
    <xf numFmtId="168" fontId="10" fillId="0" borderId="16" xfId="0" applyNumberFormat="1" applyFont="1" applyBorder="1" applyAlignment="1">
      <alignment horizontal="center" vertical="center" wrapText="1"/>
    </xf>
    <xf numFmtId="168" fontId="10" fillId="0" borderId="6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10" fillId="0" borderId="69" xfId="0" applyFont="1" applyBorder="1" applyAlignment="1">
      <alignment vertical="top" wrapText="1"/>
    </xf>
    <xf numFmtId="0" fontId="10" fillId="0" borderId="38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39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" fillId="4" borderId="27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168" fontId="1" fillId="0" borderId="27" xfId="0" applyNumberFormat="1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wrapText="1"/>
    </xf>
    <xf numFmtId="0" fontId="3" fillId="5" borderId="69" xfId="0" applyFont="1" applyFill="1" applyBorder="1" applyAlignment="1">
      <alignment horizontal="center" wrapText="1"/>
    </xf>
    <xf numFmtId="0" fontId="3" fillId="5" borderId="39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wrapText="1"/>
    </xf>
    <xf numFmtId="0" fontId="0" fillId="3" borderId="64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Stryktura majątku według stanu dzień 31.12.2010 r.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22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739A00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'Strona 1'!$A$124:$A$125</c:f>
              <c:strCache/>
            </c:strRef>
          </c:cat>
          <c:val>
            <c:numRef>
              <c:f>'Strona 1'!$D$124:$D$125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'Strona 1'!$A$124:$A$125</c:f>
              <c:strCache/>
            </c:strRef>
          </c:cat>
          <c:val>
            <c:numRef>
              <c:f>'Strona 1'!$D$124:$D$125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Stryktura majątku według stanu dzień 31.12.2011 r.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22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739A00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'Strona 1'!$A$124:$A$125</c:f>
              <c:strCache/>
            </c:strRef>
          </c:cat>
          <c:val>
            <c:numRef>
              <c:f>'Strona 1'!$E$124:$E$125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'Strona 1'!$A$124:$A$125</c:f>
              <c:strCache/>
            </c:strRef>
          </c:cat>
          <c:val>
            <c:numRef>
              <c:f>'Strona 1'!$D$124:$D$125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209550</xdr:colOff>
      <xdr:row>112</xdr:row>
      <xdr:rowOff>76200</xdr:rowOff>
    </xdr:from>
    <xdr:to>
      <xdr:col>23</xdr:col>
      <xdr:colOff>219075</xdr:colOff>
      <xdr:row>115</xdr:row>
      <xdr:rowOff>85725</xdr:rowOff>
    </xdr:to>
    <xdr:pic>
      <xdr:nvPicPr>
        <xdr:cNvPr id="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1849755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76200</xdr:colOff>
      <xdr:row>112</xdr:row>
      <xdr:rowOff>66675</xdr:rowOff>
    </xdr:from>
    <xdr:to>
      <xdr:col>27</xdr:col>
      <xdr:colOff>361950</xdr:colOff>
      <xdr:row>115</xdr:row>
      <xdr:rowOff>104775</xdr:rowOff>
    </xdr:to>
    <xdr:pic>
      <xdr:nvPicPr>
        <xdr:cNvPr id="2" name="Picture 6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18488025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13</xdr:col>
      <xdr:colOff>333375</xdr:colOff>
      <xdr:row>91</xdr:row>
      <xdr:rowOff>152400</xdr:rowOff>
    </xdr:to>
    <xdr:graphicFrame>
      <xdr:nvGraphicFramePr>
        <xdr:cNvPr id="3" name="Chart 619"/>
        <xdr:cNvGraphicFramePr/>
      </xdr:nvGraphicFramePr>
      <xdr:xfrm>
        <a:off x="552450" y="12611100"/>
        <a:ext cx="47339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104775</xdr:colOff>
      <xdr:row>77</xdr:row>
      <xdr:rowOff>0</xdr:rowOff>
    </xdr:from>
    <xdr:to>
      <xdr:col>26</xdr:col>
      <xdr:colOff>276225</xdr:colOff>
      <xdr:row>92</xdr:row>
      <xdr:rowOff>0</xdr:rowOff>
    </xdr:to>
    <xdr:graphicFrame>
      <xdr:nvGraphicFramePr>
        <xdr:cNvPr id="4" name="Chart 620"/>
        <xdr:cNvGraphicFramePr/>
      </xdr:nvGraphicFramePr>
      <xdr:xfrm>
        <a:off x="5753100" y="12611100"/>
        <a:ext cx="50768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98</xdr:row>
      <xdr:rowOff>66675</xdr:rowOff>
    </xdr:from>
    <xdr:to>
      <xdr:col>10</xdr:col>
      <xdr:colOff>723900</xdr:colOff>
      <xdr:row>101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19554825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98</xdr:row>
      <xdr:rowOff>66675</xdr:rowOff>
    </xdr:from>
    <xdr:to>
      <xdr:col>12</xdr:col>
      <xdr:colOff>847725</xdr:colOff>
      <xdr:row>101</xdr:row>
      <xdr:rowOff>104775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63400" y="19554825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98</xdr:row>
      <xdr:rowOff>66675</xdr:rowOff>
    </xdr:from>
    <xdr:to>
      <xdr:col>6</xdr:col>
      <xdr:colOff>723900</xdr:colOff>
      <xdr:row>101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680210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98</xdr:row>
      <xdr:rowOff>66675</xdr:rowOff>
    </xdr:from>
    <xdr:to>
      <xdr:col>8</xdr:col>
      <xdr:colOff>942975</xdr:colOff>
      <xdr:row>101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16802100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94</xdr:row>
      <xdr:rowOff>66675</xdr:rowOff>
    </xdr:from>
    <xdr:to>
      <xdr:col>8</xdr:col>
      <xdr:colOff>542925</xdr:colOff>
      <xdr:row>97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6944975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94</xdr:row>
      <xdr:rowOff>66675</xdr:rowOff>
    </xdr:from>
    <xdr:to>
      <xdr:col>10</xdr:col>
      <xdr:colOff>876300</xdr:colOff>
      <xdr:row>97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16944975"/>
          <a:ext cx="809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6"/>
  <sheetViews>
    <sheetView tabSelected="1" workbookViewId="0" topLeftCell="A1">
      <selection activeCell="M47" sqref="M47:P48"/>
    </sheetView>
  </sheetViews>
  <sheetFormatPr defaultColWidth="9.140625" defaultRowHeight="12.75"/>
  <cols>
    <col min="1" max="1" width="8.28125" style="0" customWidth="1"/>
    <col min="2" max="2" width="3.8515625" style="0" customWidth="1"/>
    <col min="3" max="3" width="7.140625" style="0" customWidth="1"/>
    <col min="4" max="4" width="6.140625" style="0" customWidth="1"/>
    <col min="5" max="5" width="8.28125" style="0" customWidth="1"/>
    <col min="6" max="6" width="3.00390625" style="0" customWidth="1"/>
    <col min="7" max="7" width="7.00390625" style="0" customWidth="1"/>
    <col min="8" max="8" width="6.28125" style="0" customWidth="1"/>
    <col min="9" max="9" width="8.28125" style="0" customWidth="1"/>
    <col min="10" max="10" width="3.00390625" style="0" customWidth="1"/>
    <col min="11" max="11" width="5.00390625" style="0" customWidth="1"/>
    <col min="12" max="12" width="3.00390625" style="0" customWidth="1"/>
    <col min="13" max="13" width="5.00390625" style="0" customWidth="1"/>
    <col min="14" max="14" width="8.00390625" style="0" customWidth="1"/>
    <col min="15" max="15" width="2.421875" style="0" customWidth="1"/>
    <col min="16" max="16" width="3.28125" style="0" customWidth="1"/>
    <col min="17" max="17" width="9.8515625" style="0" customWidth="1"/>
    <col min="18" max="28" width="6.7109375" style="0" customWidth="1"/>
  </cols>
  <sheetData>
    <row r="1" spans="1:4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8"/>
      <c r="N1" s="229"/>
      <c r="O1" s="229"/>
      <c r="P1" s="229"/>
      <c r="Q1" s="229"/>
      <c r="R1" s="22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2.75">
      <c r="A2" s="209"/>
      <c r="B2" s="210"/>
      <c r="C2" s="210"/>
      <c r="D2" s="3"/>
      <c r="E2" s="3"/>
      <c r="F2" s="3"/>
      <c r="G2" s="3"/>
      <c r="H2" s="3"/>
      <c r="I2" s="3"/>
      <c r="J2" s="3"/>
      <c r="K2" s="3"/>
      <c r="L2" s="3"/>
      <c r="M2" s="118"/>
      <c r="N2" s="118"/>
      <c r="O2" s="11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2.75">
      <c r="A3" s="210"/>
      <c r="B3" s="210"/>
      <c r="C3" s="210"/>
      <c r="D3" s="3"/>
      <c r="E3" s="3"/>
      <c r="F3" s="3"/>
      <c r="G3" s="3"/>
      <c r="H3" s="3"/>
      <c r="I3" s="3"/>
      <c r="J3" s="3"/>
      <c r="K3" s="3"/>
      <c r="L3" s="3"/>
      <c r="M3" s="118"/>
      <c r="N3" s="118"/>
      <c r="O3" s="11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2.75">
      <c r="A4" s="210"/>
      <c r="B4" s="210"/>
      <c r="C4" s="210"/>
      <c r="D4" s="3"/>
      <c r="E4" s="3"/>
      <c r="F4" s="3"/>
      <c r="G4" s="3"/>
      <c r="H4" s="3"/>
      <c r="I4" s="3"/>
      <c r="J4" s="3"/>
      <c r="K4" s="3"/>
      <c r="L4" s="3"/>
      <c r="M4" s="118"/>
      <c r="N4" s="118"/>
      <c r="O4" s="11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2.75">
      <c r="A5" s="210"/>
      <c r="B5" s="210"/>
      <c r="C5" s="210"/>
      <c r="D5" s="3"/>
      <c r="E5" s="3"/>
      <c r="F5" s="3"/>
      <c r="G5" s="3"/>
      <c r="H5" s="3"/>
      <c r="I5" s="3"/>
      <c r="J5" s="3"/>
      <c r="K5" s="215"/>
      <c r="L5" s="20"/>
      <c r="M5" s="215"/>
      <c r="N5" s="118"/>
      <c r="O5" s="118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2.75">
      <c r="A6" s="3"/>
      <c r="B6" s="3"/>
      <c r="C6" s="3"/>
      <c r="D6" s="3"/>
      <c r="E6" s="3"/>
      <c r="F6" s="3"/>
      <c r="G6" s="3"/>
      <c r="H6" s="3"/>
      <c r="I6" s="3"/>
      <c r="J6" s="3"/>
      <c r="K6" s="215"/>
      <c r="L6" s="20"/>
      <c r="M6" s="215"/>
      <c r="N6" s="118"/>
      <c r="O6" s="11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2.75">
      <c r="A7" s="3"/>
      <c r="B7" s="3"/>
      <c r="C7" s="3"/>
      <c r="D7" s="3"/>
      <c r="E7" s="3"/>
      <c r="F7" s="3"/>
      <c r="G7" s="3"/>
      <c r="H7" s="3"/>
      <c r="I7" s="3"/>
      <c r="J7" s="3"/>
      <c r="K7" s="120"/>
      <c r="L7" s="20"/>
      <c r="M7" s="120"/>
      <c r="N7" s="118"/>
      <c r="O7" s="118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2.75">
      <c r="A8" s="3"/>
      <c r="B8" s="3"/>
      <c r="C8" s="3"/>
      <c r="D8" s="3"/>
      <c r="E8" s="3"/>
      <c r="F8" s="3"/>
      <c r="G8" s="3"/>
      <c r="H8" s="3"/>
      <c r="I8" s="3"/>
      <c r="J8" s="3"/>
      <c r="K8" s="120"/>
      <c r="L8" s="20"/>
      <c r="M8" s="120"/>
      <c r="N8" s="118"/>
      <c r="O8" s="118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.75">
      <c r="A9" s="3"/>
      <c r="B9" s="3"/>
      <c r="C9" s="3"/>
      <c r="D9" s="3"/>
      <c r="E9" s="3"/>
      <c r="F9" s="3"/>
      <c r="G9" s="3"/>
      <c r="H9" s="3"/>
      <c r="I9" s="3"/>
      <c r="J9" s="3"/>
      <c r="K9" s="120"/>
      <c r="L9" s="20"/>
      <c r="M9" s="120"/>
      <c r="N9" s="118"/>
      <c r="O9" s="118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120"/>
      <c r="L10" s="20"/>
      <c r="M10" s="120"/>
      <c r="N10" s="118"/>
      <c r="O10" s="11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120"/>
      <c r="L11" s="20"/>
      <c r="M11" s="120"/>
      <c r="N11" s="118"/>
      <c r="O11" s="11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3.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19"/>
      <c r="O12" s="119"/>
      <c r="P12" s="119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3.5" thickTop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  <c r="P13" s="3"/>
      <c r="Q13" s="105"/>
      <c r="R13" s="100"/>
      <c r="S13" s="101"/>
      <c r="T13" s="95"/>
      <c r="U13" s="95"/>
      <c r="V13" s="95"/>
      <c r="W13" s="95"/>
      <c r="X13" s="95"/>
      <c r="Y13" s="95"/>
      <c r="Z13" s="95"/>
      <c r="AA13" s="95"/>
      <c r="AB13" s="95"/>
      <c r="AC13" s="20"/>
      <c r="AD13" s="20"/>
      <c r="AE13" s="20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.75">
      <c r="A14" s="22"/>
      <c r="B14" s="113"/>
      <c r="C14" s="23" t="s">
        <v>55</v>
      </c>
      <c r="D14" s="155" t="s">
        <v>132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94"/>
      <c r="P14" s="3"/>
      <c r="Q14" s="106"/>
      <c r="R14" s="217" t="s">
        <v>175</v>
      </c>
      <c r="S14" s="218"/>
      <c r="T14" s="218"/>
      <c r="U14" s="218"/>
      <c r="V14" s="218"/>
      <c r="W14" s="218"/>
      <c r="X14" s="218"/>
      <c r="Y14" s="218"/>
      <c r="Z14" s="218"/>
      <c r="AA14" s="218"/>
      <c r="AB14" s="224"/>
      <c r="AC14" s="108"/>
      <c r="AD14" s="109"/>
      <c r="AE14" s="20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.75">
      <c r="A15" s="22"/>
      <c r="B15" s="22"/>
      <c r="C15" s="22"/>
      <c r="D15" s="92"/>
      <c r="E15" s="92"/>
      <c r="F15" s="22"/>
      <c r="G15" s="22"/>
      <c r="H15" s="22"/>
      <c r="I15" s="22"/>
      <c r="J15" s="22"/>
      <c r="K15" s="22"/>
      <c r="L15" s="22"/>
      <c r="M15" s="22"/>
      <c r="N15" s="22"/>
      <c r="O15" s="94"/>
      <c r="P15" s="3"/>
      <c r="Q15" s="106"/>
      <c r="R15" s="225"/>
      <c r="S15" s="226"/>
      <c r="T15" s="226"/>
      <c r="U15" s="226"/>
      <c r="V15" s="226"/>
      <c r="W15" s="226"/>
      <c r="X15" s="226"/>
      <c r="Y15" s="226"/>
      <c r="Z15" s="226"/>
      <c r="AA15" s="226"/>
      <c r="AB15" s="227"/>
      <c r="AC15" s="108"/>
      <c r="AD15" s="109"/>
      <c r="AE15" s="20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.75">
      <c r="A16" s="22"/>
      <c r="B16" s="114"/>
      <c r="C16" s="23" t="s">
        <v>55</v>
      </c>
      <c r="D16" s="155" t="s">
        <v>158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94"/>
      <c r="P16" s="3"/>
      <c r="Q16" s="106"/>
      <c r="R16" s="219"/>
      <c r="S16" s="220"/>
      <c r="T16" s="220"/>
      <c r="U16" s="220"/>
      <c r="V16" s="220"/>
      <c r="W16" s="220"/>
      <c r="X16" s="220"/>
      <c r="Y16" s="220"/>
      <c r="Z16" s="220"/>
      <c r="AA16" s="220"/>
      <c r="AB16" s="228"/>
      <c r="AC16" s="108"/>
      <c r="AD16" s="109"/>
      <c r="AE16" s="20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2.75">
      <c r="A17" s="22"/>
      <c r="B17" s="87"/>
      <c r="C17" s="88"/>
      <c r="D17" s="92"/>
      <c r="E17" s="92"/>
      <c r="F17" s="22"/>
      <c r="G17" s="91"/>
      <c r="H17" s="22"/>
      <c r="I17" s="22"/>
      <c r="J17" s="22"/>
      <c r="K17" s="22"/>
      <c r="L17" s="91"/>
      <c r="M17" s="86"/>
      <c r="N17" s="22"/>
      <c r="O17" s="94"/>
      <c r="P17" s="3"/>
      <c r="Q17" s="106"/>
      <c r="R17" s="208" t="s">
        <v>127</v>
      </c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110"/>
      <c r="AD17" s="110"/>
      <c r="AE17" s="20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2.75">
      <c r="A18" s="22"/>
      <c r="B18" s="114"/>
      <c r="C18" s="23" t="s">
        <v>55</v>
      </c>
      <c r="D18" s="125" t="s">
        <v>136</v>
      </c>
      <c r="E18" s="125"/>
      <c r="F18" s="126"/>
      <c r="G18" s="127"/>
      <c r="H18" s="128"/>
      <c r="I18" s="126"/>
      <c r="J18" s="126"/>
      <c r="K18" s="126"/>
      <c r="L18" s="127"/>
      <c r="M18" s="129"/>
      <c r="N18" s="126"/>
      <c r="O18" s="94"/>
      <c r="P18" s="3"/>
      <c r="Q18" s="10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20"/>
      <c r="AD18" s="20"/>
      <c r="AE18" s="20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2.75">
      <c r="A19" s="22"/>
      <c r="B19" s="87"/>
      <c r="C19" s="88"/>
      <c r="D19" s="92"/>
      <c r="E19" s="92"/>
      <c r="F19" s="22"/>
      <c r="G19" s="22"/>
      <c r="H19" s="22"/>
      <c r="I19" s="22"/>
      <c r="J19" s="22"/>
      <c r="K19" s="22"/>
      <c r="L19" s="91"/>
      <c r="M19" s="86"/>
      <c r="N19" s="22"/>
      <c r="O19" s="94"/>
      <c r="P19" s="3"/>
      <c r="Q19" s="10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20"/>
      <c r="AD19" s="20"/>
      <c r="AE19" s="20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2.75">
      <c r="A20" s="22"/>
      <c r="B20" s="114"/>
      <c r="C20" s="23" t="s">
        <v>55</v>
      </c>
      <c r="D20" s="155" t="s">
        <v>138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94"/>
      <c r="P20" s="3"/>
      <c r="Q20" s="106"/>
      <c r="R20" s="217" t="s">
        <v>176</v>
      </c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109"/>
      <c r="AD20" s="109"/>
      <c r="AE20" s="20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.75">
      <c r="A21" s="22"/>
      <c r="B21" s="87"/>
      <c r="C21" s="88"/>
      <c r="D21" s="92"/>
      <c r="E21" s="92"/>
      <c r="F21" s="22"/>
      <c r="G21" s="22"/>
      <c r="H21" s="22"/>
      <c r="I21" s="22"/>
      <c r="J21" s="22"/>
      <c r="K21" s="22"/>
      <c r="L21" s="89"/>
      <c r="M21" s="22"/>
      <c r="N21" s="22"/>
      <c r="O21" s="94"/>
      <c r="P21" s="3"/>
      <c r="Q21" s="106"/>
      <c r="R21" s="219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109"/>
      <c r="AD21" s="109"/>
      <c r="AE21" s="20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2.75">
      <c r="A22" s="22"/>
      <c r="B22" s="113"/>
      <c r="C22" s="23" t="s">
        <v>55</v>
      </c>
      <c r="D22" s="155" t="s">
        <v>133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94"/>
      <c r="P22" s="3"/>
      <c r="Q22" s="106"/>
      <c r="R22" s="208" t="s">
        <v>154</v>
      </c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110"/>
      <c r="AD22" s="110"/>
      <c r="AE22" s="20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2.75">
      <c r="A23" s="22"/>
      <c r="B23" s="90"/>
      <c r="C23" s="23"/>
      <c r="D23" s="92"/>
      <c r="E23" s="92"/>
      <c r="F23" s="22"/>
      <c r="G23" s="22"/>
      <c r="H23" s="22"/>
      <c r="I23" s="22"/>
      <c r="J23" s="22"/>
      <c r="K23" s="22"/>
      <c r="L23" s="91"/>
      <c r="M23" s="23"/>
      <c r="N23" s="22"/>
      <c r="O23" s="94"/>
      <c r="P23" s="3"/>
      <c r="Q23" s="10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20"/>
      <c r="AD23" s="20"/>
      <c r="AE23" s="20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.75">
      <c r="A24" s="22"/>
      <c r="B24" s="113"/>
      <c r="C24" s="23" t="s">
        <v>55</v>
      </c>
      <c r="D24" s="155" t="s">
        <v>135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94"/>
      <c r="P24" s="3"/>
      <c r="Q24" s="10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20"/>
      <c r="AD24" s="20"/>
      <c r="AE24" s="20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.75">
      <c r="A25" s="22"/>
      <c r="B25" s="90"/>
      <c r="C25" s="23"/>
      <c r="D25" s="92"/>
      <c r="E25" s="92"/>
      <c r="F25" s="22"/>
      <c r="G25" s="22"/>
      <c r="H25" s="22"/>
      <c r="I25" s="22"/>
      <c r="J25" s="22"/>
      <c r="K25" s="22"/>
      <c r="L25" s="91"/>
      <c r="M25" s="23"/>
      <c r="N25" s="22"/>
      <c r="O25" s="94"/>
      <c r="P25" s="3"/>
      <c r="Q25" s="106"/>
      <c r="R25" s="113">
        <v>6</v>
      </c>
      <c r="S25" s="113">
        <v>3</v>
      </c>
      <c r="T25" s="102" t="s">
        <v>55</v>
      </c>
      <c r="U25" s="113">
        <v>1</v>
      </c>
      <c r="V25" s="113">
        <v>0</v>
      </c>
      <c r="W25" s="113">
        <v>0</v>
      </c>
      <c r="X25" s="86"/>
      <c r="Y25" s="212" t="s">
        <v>177</v>
      </c>
      <c r="Z25" s="213"/>
      <c r="AA25" s="214"/>
      <c r="AB25" s="86"/>
      <c r="AC25" s="20"/>
      <c r="AD25" s="20"/>
      <c r="AE25" s="20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.75">
      <c r="A26" s="22"/>
      <c r="B26" s="113"/>
      <c r="C26" s="23" t="s">
        <v>55</v>
      </c>
      <c r="D26" s="155" t="s">
        <v>137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94"/>
      <c r="P26" s="3"/>
      <c r="Q26" s="106"/>
      <c r="R26" s="86"/>
      <c r="S26" s="211" t="s">
        <v>128</v>
      </c>
      <c r="T26" s="211"/>
      <c r="U26" s="211"/>
      <c r="V26" s="211"/>
      <c r="W26" s="86"/>
      <c r="X26" s="86"/>
      <c r="Y26" s="208" t="s">
        <v>129</v>
      </c>
      <c r="Z26" s="208"/>
      <c r="AA26" s="208"/>
      <c r="AB26" s="86"/>
      <c r="AC26" s="20"/>
      <c r="AD26" s="20"/>
      <c r="AE26" s="20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.75">
      <c r="A27" s="22"/>
      <c r="B27" s="90"/>
      <c r="C27" s="23"/>
      <c r="D27" s="92"/>
      <c r="E27" s="92"/>
      <c r="F27" s="22"/>
      <c r="G27" s="22"/>
      <c r="H27" s="22"/>
      <c r="I27" s="22"/>
      <c r="J27" s="22"/>
      <c r="K27" s="22"/>
      <c r="L27" s="91"/>
      <c r="M27" s="23"/>
      <c r="N27" s="22"/>
      <c r="O27" s="94"/>
      <c r="P27" s="3"/>
      <c r="Q27" s="106"/>
      <c r="R27" s="86"/>
      <c r="S27" s="93"/>
      <c r="T27" s="93"/>
      <c r="U27" s="93"/>
      <c r="V27" s="93"/>
      <c r="W27" s="86"/>
      <c r="X27" s="86"/>
      <c r="Y27" s="93"/>
      <c r="Z27" s="93"/>
      <c r="AA27" s="93"/>
      <c r="AB27" s="86"/>
      <c r="AC27" s="20"/>
      <c r="AD27" s="20"/>
      <c r="AE27" s="20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.75">
      <c r="A28" s="22"/>
      <c r="B28" s="113"/>
      <c r="C28" s="23" t="s">
        <v>55</v>
      </c>
      <c r="D28" s="155" t="s">
        <v>134</v>
      </c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94"/>
      <c r="P28" s="3"/>
      <c r="Q28" s="10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20"/>
      <c r="AD28" s="20"/>
      <c r="AE28" s="20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2.75">
      <c r="A29" s="22"/>
      <c r="B29" s="22"/>
      <c r="C29" s="22"/>
      <c r="D29" s="92"/>
      <c r="E29" s="92"/>
      <c r="F29" s="22"/>
      <c r="G29" s="22"/>
      <c r="H29" s="22"/>
      <c r="I29" s="22"/>
      <c r="J29" s="22"/>
      <c r="K29" s="22"/>
      <c r="L29" s="22"/>
      <c r="M29" s="22"/>
      <c r="N29" s="22"/>
      <c r="O29" s="94"/>
      <c r="P29" s="3"/>
      <c r="Q29" s="106"/>
      <c r="R29" s="113">
        <v>0</v>
      </c>
      <c r="S29" s="113">
        <v>0</v>
      </c>
      <c r="T29" s="113">
        <v>0</v>
      </c>
      <c r="U29" s="113">
        <v>68</v>
      </c>
      <c r="V29" s="113">
        <v>97</v>
      </c>
      <c r="W29" s="113">
        <v>57</v>
      </c>
      <c r="X29" s="113"/>
      <c r="Y29" s="86"/>
      <c r="Z29" s="86"/>
      <c r="AA29" s="86"/>
      <c r="AB29" s="86"/>
      <c r="AC29" s="20"/>
      <c r="AD29" s="20"/>
      <c r="AE29" s="20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2.75">
      <c r="A30" s="22"/>
      <c r="B30" s="113" t="s">
        <v>178</v>
      </c>
      <c r="C30" s="23" t="s">
        <v>55</v>
      </c>
      <c r="D30" s="155" t="s">
        <v>155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94"/>
      <c r="P30" s="3"/>
      <c r="Q30" s="106"/>
      <c r="R30" s="208" t="s">
        <v>130</v>
      </c>
      <c r="S30" s="208"/>
      <c r="T30" s="208"/>
      <c r="U30" s="208"/>
      <c r="V30" s="221"/>
      <c r="W30" s="221"/>
      <c r="X30" s="221"/>
      <c r="Y30" s="211"/>
      <c r="Z30" s="211"/>
      <c r="AA30" s="211"/>
      <c r="AB30" s="86"/>
      <c r="AC30" s="20"/>
      <c r="AD30" s="20"/>
      <c r="AE30" s="20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2.75">
      <c r="A31" s="86"/>
      <c r="B31" s="116"/>
      <c r="C31" s="103"/>
      <c r="D31" s="117"/>
      <c r="E31" s="117"/>
      <c r="F31" s="86"/>
      <c r="G31" s="86"/>
      <c r="H31" s="86"/>
      <c r="I31" s="86"/>
      <c r="J31" s="86"/>
      <c r="K31" s="86"/>
      <c r="L31" s="86"/>
      <c r="M31" s="86"/>
      <c r="N31" s="86"/>
      <c r="O31" s="94"/>
      <c r="P31" s="3"/>
      <c r="Q31" s="10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20"/>
      <c r="AD31" s="20"/>
      <c r="AE31" s="20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2.75">
      <c r="A32" s="86"/>
      <c r="B32" s="90"/>
      <c r="C32" s="103"/>
      <c r="D32" s="117"/>
      <c r="E32" s="117"/>
      <c r="F32" s="86"/>
      <c r="G32" s="86"/>
      <c r="H32" s="86"/>
      <c r="I32" s="86"/>
      <c r="J32" s="86"/>
      <c r="K32" s="86"/>
      <c r="L32" s="86"/>
      <c r="M32" s="86"/>
      <c r="N32" s="86"/>
      <c r="O32" s="94"/>
      <c r="P32" s="3"/>
      <c r="Q32" s="111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20"/>
      <c r="AD32" s="20"/>
      <c r="AE32" s="20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94"/>
      <c r="P33" s="3"/>
      <c r="Q33" s="106"/>
      <c r="R33" s="113">
        <v>7</v>
      </c>
      <c r="S33" s="113">
        <v>8</v>
      </c>
      <c r="T33" s="113">
        <v>5</v>
      </c>
      <c r="U33" s="113">
        <v>1</v>
      </c>
      <c r="V33" s="113">
        <v>0</v>
      </c>
      <c r="W33" s="113">
        <v>0</v>
      </c>
      <c r="X33" s="113">
        <v>6</v>
      </c>
      <c r="Y33" s="113">
        <v>4</v>
      </c>
      <c r="Z33" s="113">
        <v>3</v>
      </c>
      <c r="AA33" s="113">
        <v>7</v>
      </c>
      <c r="AB33" s="113"/>
      <c r="AC33" s="20"/>
      <c r="AD33" s="20"/>
      <c r="AE33" s="20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2.7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94"/>
      <c r="P34" s="3"/>
      <c r="Q34" s="106"/>
      <c r="R34" s="208" t="s">
        <v>131</v>
      </c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"/>
      <c r="AD34" s="20"/>
      <c r="AE34" s="20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94"/>
      <c r="P35" s="3"/>
      <c r="Q35" s="106"/>
      <c r="R35" s="91"/>
      <c r="S35" s="103"/>
      <c r="T35" s="86"/>
      <c r="U35" s="86"/>
      <c r="V35" s="86"/>
      <c r="W35" s="86"/>
      <c r="X35" s="86"/>
      <c r="Y35" s="86"/>
      <c r="Z35" s="86"/>
      <c r="AA35" s="86"/>
      <c r="AB35" s="86"/>
      <c r="AC35" s="20"/>
      <c r="AD35" s="20"/>
      <c r="AE35" s="20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2.7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94"/>
      <c r="P36" s="3"/>
      <c r="Q36" s="112" t="s">
        <v>160</v>
      </c>
      <c r="R36" s="91"/>
      <c r="S36" s="103"/>
      <c r="T36" s="86"/>
      <c r="U36" s="86"/>
      <c r="V36" s="86"/>
      <c r="W36" s="86"/>
      <c r="X36" s="86"/>
      <c r="Y36" s="86"/>
      <c r="Z36" s="86"/>
      <c r="AA36" s="86"/>
      <c r="AB36" s="86"/>
      <c r="AC36" s="20"/>
      <c r="AD36" s="20"/>
      <c r="AE36" s="20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3.5" thickBo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9"/>
      <c r="P37" s="3"/>
      <c r="Q37" s="107"/>
      <c r="R37" s="104"/>
      <c r="S37" s="98"/>
      <c r="T37" s="97"/>
      <c r="U37" s="97"/>
      <c r="V37" s="97"/>
      <c r="W37" s="97"/>
      <c r="X37" s="97"/>
      <c r="Y37" s="97"/>
      <c r="Z37" s="97"/>
      <c r="AA37" s="97"/>
      <c r="AB37" s="97"/>
      <c r="AC37" s="20"/>
      <c r="AD37" s="20"/>
      <c r="AE37" s="20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3.5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3.5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3.5" thickTop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6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2.75" customHeight="1">
      <c r="A41" s="86"/>
      <c r="B41" s="202" t="s">
        <v>79</v>
      </c>
      <c r="C41" s="203"/>
      <c r="D41" s="204"/>
      <c r="E41" s="140" t="s">
        <v>159</v>
      </c>
      <c r="F41" s="141"/>
      <c r="G41" s="141"/>
      <c r="H41" s="142"/>
      <c r="I41" s="140" t="s">
        <v>188</v>
      </c>
      <c r="J41" s="141"/>
      <c r="K41" s="141"/>
      <c r="L41" s="142"/>
      <c r="M41" s="140" t="s">
        <v>161</v>
      </c>
      <c r="N41" s="141"/>
      <c r="O41" s="141"/>
      <c r="P41" s="142"/>
      <c r="Q41" s="140" t="s">
        <v>162</v>
      </c>
      <c r="R41" s="141"/>
      <c r="S41" s="141"/>
      <c r="T41" s="142"/>
      <c r="U41" s="9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12.75">
      <c r="A42" s="86"/>
      <c r="B42" s="205"/>
      <c r="C42" s="206"/>
      <c r="D42" s="207"/>
      <c r="E42" s="143"/>
      <c r="F42" s="144"/>
      <c r="G42" s="144"/>
      <c r="H42" s="145"/>
      <c r="I42" s="143"/>
      <c r="J42" s="144"/>
      <c r="K42" s="144"/>
      <c r="L42" s="145"/>
      <c r="M42" s="143"/>
      <c r="N42" s="144"/>
      <c r="O42" s="144"/>
      <c r="P42" s="145"/>
      <c r="Q42" s="143"/>
      <c r="R42" s="144"/>
      <c r="S42" s="144"/>
      <c r="T42" s="145"/>
      <c r="U42" s="9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2.75">
      <c r="A43" s="86"/>
      <c r="B43" s="201" t="s">
        <v>153</v>
      </c>
      <c r="C43" s="196"/>
      <c r="D43" s="197"/>
      <c r="E43" s="146">
        <f>SUM(E45:H56)</f>
        <v>2153392.06</v>
      </c>
      <c r="F43" s="139"/>
      <c r="G43" s="139"/>
      <c r="H43" s="135"/>
      <c r="I43" s="146">
        <f>SUM(I45:L56)</f>
        <v>2153392.06</v>
      </c>
      <c r="J43" s="139"/>
      <c r="K43" s="139"/>
      <c r="L43" s="135"/>
      <c r="M43" s="146">
        <f>I43-E43</f>
        <v>0</v>
      </c>
      <c r="N43" s="139"/>
      <c r="O43" s="139"/>
      <c r="P43" s="135"/>
      <c r="Q43" s="169">
        <f>M43/E43</f>
        <v>0</v>
      </c>
      <c r="R43" s="170"/>
      <c r="S43" s="170"/>
      <c r="T43" s="171"/>
      <c r="U43" s="9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12.75">
      <c r="A44" s="86"/>
      <c r="B44" s="198"/>
      <c r="C44" s="199"/>
      <c r="D44" s="200"/>
      <c r="E44" s="136"/>
      <c r="F44" s="137"/>
      <c r="G44" s="137"/>
      <c r="H44" s="138"/>
      <c r="I44" s="136"/>
      <c r="J44" s="137"/>
      <c r="K44" s="137"/>
      <c r="L44" s="138"/>
      <c r="M44" s="136"/>
      <c r="N44" s="137"/>
      <c r="O44" s="137"/>
      <c r="P44" s="138"/>
      <c r="Q44" s="172"/>
      <c r="R44" s="173"/>
      <c r="S44" s="173"/>
      <c r="T44" s="174"/>
      <c r="U44" s="94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12.75">
      <c r="A45" s="86"/>
      <c r="B45" s="195" t="s">
        <v>139</v>
      </c>
      <c r="C45" s="196"/>
      <c r="D45" s="197"/>
      <c r="E45" s="175">
        <f>'Strona 2'!D10</f>
        <v>0</v>
      </c>
      <c r="F45" s="176"/>
      <c r="G45" s="176"/>
      <c r="H45" s="177"/>
      <c r="I45" s="175">
        <f>'Strona 2'!G10</f>
        <v>0</v>
      </c>
      <c r="J45" s="176"/>
      <c r="K45" s="176"/>
      <c r="L45" s="177"/>
      <c r="M45" s="175">
        <f>I45-E45</f>
        <v>0</v>
      </c>
      <c r="N45" s="176"/>
      <c r="O45" s="176"/>
      <c r="P45" s="177"/>
      <c r="Q45" s="157" t="e">
        <f>M45/E45</f>
        <v>#DIV/0!</v>
      </c>
      <c r="R45" s="158"/>
      <c r="S45" s="158"/>
      <c r="T45" s="159"/>
      <c r="U45" s="9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12.75">
      <c r="A46" s="86"/>
      <c r="B46" s="198"/>
      <c r="C46" s="199"/>
      <c r="D46" s="200"/>
      <c r="E46" s="178"/>
      <c r="F46" s="179"/>
      <c r="G46" s="179"/>
      <c r="H46" s="180"/>
      <c r="I46" s="178"/>
      <c r="J46" s="179"/>
      <c r="K46" s="179"/>
      <c r="L46" s="180"/>
      <c r="M46" s="178"/>
      <c r="N46" s="179"/>
      <c r="O46" s="179"/>
      <c r="P46" s="180"/>
      <c r="Q46" s="160"/>
      <c r="R46" s="161"/>
      <c r="S46" s="161"/>
      <c r="T46" s="162"/>
      <c r="U46" s="9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2.75">
      <c r="A47" s="86"/>
      <c r="B47" s="195" t="s">
        <v>140</v>
      </c>
      <c r="C47" s="196"/>
      <c r="D47" s="197"/>
      <c r="E47" s="175">
        <f>'Strona 2'!D23</f>
        <v>2153392.06</v>
      </c>
      <c r="F47" s="176"/>
      <c r="G47" s="176"/>
      <c r="H47" s="177"/>
      <c r="I47" s="175">
        <f>'Strona 2'!G23</f>
        <v>2153392.06</v>
      </c>
      <c r="J47" s="176"/>
      <c r="K47" s="176"/>
      <c r="L47" s="177"/>
      <c r="M47" s="175">
        <f>I47-E47</f>
        <v>0</v>
      </c>
      <c r="N47" s="176"/>
      <c r="O47" s="176"/>
      <c r="P47" s="177"/>
      <c r="Q47" s="157">
        <f>M47/E47</f>
        <v>0</v>
      </c>
      <c r="R47" s="158"/>
      <c r="S47" s="158"/>
      <c r="T47" s="159"/>
      <c r="U47" s="9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12.75">
      <c r="A48" s="86"/>
      <c r="B48" s="198"/>
      <c r="C48" s="199"/>
      <c r="D48" s="200"/>
      <c r="E48" s="178"/>
      <c r="F48" s="179"/>
      <c r="G48" s="179"/>
      <c r="H48" s="180"/>
      <c r="I48" s="178"/>
      <c r="J48" s="179"/>
      <c r="K48" s="179"/>
      <c r="L48" s="180"/>
      <c r="M48" s="178"/>
      <c r="N48" s="179"/>
      <c r="O48" s="179"/>
      <c r="P48" s="180"/>
      <c r="Q48" s="160"/>
      <c r="R48" s="161"/>
      <c r="S48" s="161"/>
      <c r="T48" s="162"/>
      <c r="U48" s="9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2.75">
      <c r="A49" s="86"/>
      <c r="B49" s="195" t="s">
        <v>141</v>
      </c>
      <c r="C49" s="196"/>
      <c r="D49" s="197"/>
      <c r="E49" s="175">
        <f>'Strona 2'!D38</f>
        <v>0</v>
      </c>
      <c r="F49" s="176"/>
      <c r="G49" s="176"/>
      <c r="H49" s="177"/>
      <c r="I49" s="175">
        <f>'Strona 2'!G38</f>
        <v>0</v>
      </c>
      <c r="J49" s="176"/>
      <c r="K49" s="176"/>
      <c r="L49" s="177"/>
      <c r="M49" s="175">
        <f>I49-E49</f>
        <v>0</v>
      </c>
      <c r="N49" s="176"/>
      <c r="O49" s="176"/>
      <c r="P49" s="177"/>
      <c r="Q49" s="157" t="e">
        <f>M49/E49</f>
        <v>#DIV/0!</v>
      </c>
      <c r="R49" s="158"/>
      <c r="S49" s="158"/>
      <c r="T49" s="159"/>
      <c r="U49" s="9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12.75">
      <c r="A50" s="86"/>
      <c r="B50" s="198"/>
      <c r="C50" s="199"/>
      <c r="D50" s="200"/>
      <c r="E50" s="178"/>
      <c r="F50" s="179"/>
      <c r="G50" s="179"/>
      <c r="H50" s="180"/>
      <c r="I50" s="178"/>
      <c r="J50" s="179"/>
      <c r="K50" s="179"/>
      <c r="L50" s="180"/>
      <c r="M50" s="178"/>
      <c r="N50" s="179"/>
      <c r="O50" s="179"/>
      <c r="P50" s="180"/>
      <c r="Q50" s="160"/>
      <c r="R50" s="161"/>
      <c r="S50" s="161"/>
      <c r="T50" s="162"/>
      <c r="U50" s="9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12.75">
      <c r="A51" s="86"/>
      <c r="B51" s="222" t="s">
        <v>142</v>
      </c>
      <c r="C51" s="222"/>
      <c r="D51" s="222"/>
      <c r="E51" s="175">
        <f>'Strona 2'!D39</f>
        <v>0</v>
      </c>
      <c r="F51" s="176"/>
      <c r="G51" s="176"/>
      <c r="H51" s="177"/>
      <c r="I51" s="175">
        <f>'Strona 2'!G39</f>
        <v>0</v>
      </c>
      <c r="J51" s="176"/>
      <c r="K51" s="176"/>
      <c r="L51" s="177"/>
      <c r="M51" s="175">
        <f>I51-E51</f>
        <v>0</v>
      </c>
      <c r="N51" s="176"/>
      <c r="O51" s="176"/>
      <c r="P51" s="177"/>
      <c r="Q51" s="157" t="e">
        <f>M51/E51</f>
        <v>#DIV/0!</v>
      </c>
      <c r="R51" s="158"/>
      <c r="S51" s="158"/>
      <c r="T51" s="159"/>
      <c r="U51" s="9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12.75">
      <c r="A52" s="86"/>
      <c r="B52" s="222"/>
      <c r="C52" s="222"/>
      <c r="D52" s="222"/>
      <c r="E52" s="178"/>
      <c r="F52" s="179"/>
      <c r="G52" s="179"/>
      <c r="H52" s="180"/>
      <c r="I52" s="178"/>
      <c r="J52" s="179"/>
      <c r="K52" s="179"/>
      <c r="L52" s="180"/>
      <c r="M52" s="178"/>
      <c r="N52" s="179"/>
      <c r="O52" s="179"/>
      <c r="P52" s="180"/>
      <c r="Q52" s="160"/>
      <c r="R52" s="161"/>
      <c r="S52" s="161"/>
      <c r="T52" s="162"/>
      <c r="U52" s="9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2.75">
      <c r="A53" s="86"/>
      <c r="B53" s="222" t="s">
        <v>143</v>
      </c>
      <c r="C53" s="222"/>
      <c r="D53" s="222"/>
      <c r="E53" s="175">
        <f>'Strona 2'!D44</f>
        <v>0</v>
      </c>
      <c r="F53" s="176"/>
      <c r="G53" s="176"/>
      <c r="H53" s="177"/>
      <c r="I53" s="175">
        <f>'Strona 2'!G44</f>
        <v>0</v>
      </c>
      <c r="J53" s="176"/>
      <c r="K53" s="176"/>
      <c r="L53" s="177"/>
      <c r="M53" s="175">
        <f>I53-E53</f>
        <v>0</v>
      </c>
      <c r="N53" s="176"/>
      <c r="O53" s="176"/>
      <c r="P53" s="177"/>
      <c r="Q53" s="157" t="e">
        <f>M53/E53</f>
        <v>#DIV/0!</v>
      </c>
      <c r="R53" s="158"/>
      <c r="S53" s="158"/>
      <c r="T53" s="159"/>
      <c r="U53" s="9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12.75">
      <c r="A54" s="86"/>
      <c r="B54" s="222"/>
      <c r="C54" s="222"/>
      <c r="D54" s="222"/>
      <c r="E54" s="178"/>
      <c r="F54" s="179"/>
      <c r="G54" s="179"/>
      <c r="H54" s="180"/>
      <c r="I54" s="178"/>
      <c r="J54" s="179"/>
      <c r="K54" s="179"/>
      <c r="L54" s="180"/>
      <c r="M54" s="178"/>
      <c r="N54" s="179"/>
      <c r="O54" s="179"/>
      <c r="P54" s="180"/>
      <c r="Q54" s="160"/>
      <c r="R54" s="161"/>
      <c r="S54" s="161"/>
      <c r="T54" s="162"/>
      <c r="U54" s="9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2.75">
      <c r="A55" s="86"/>
      <c r="B55" s="222" t="s">
        <v>144</v>
      </c>
      <c r="C55" s="222"/>
      <c r="D55" s="222"/>
      <c r="E55" s="175">
        <f>'Strona 2'!D46</f>
        <v>0</v>
      </c>
      <c r="F55" s="176"/>
      <c r="G55" s="176"/>
      <c r="H55" s="177"/>
      <c r="I55" s="175">
        <f>'Strona 2'!G46</f>
        <v>0</v>
      </c>
      <c r="J55" s="176"/>
      <c r="K55" s="176"/>
      <c r="L55" s="177"/>
      <c r="M55" s="175">
        <f>I55-E55</f>
        <v>0</v>
      </c>
      <c r="N55" s="176"/>
      <c r="O55" s="176"/>
      <c r="P55" s="177"/>
      <c r="Q55" s="157" t="e">
        <f>M55/E55</f>
        <v>#DIV/0!</v>
      </c>
      <c r="R55" s="158"/>
      <c r="S55" s="158"/>
      <c r="T55" s="159"/>
      <c r="U55" s="9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12.75">
      <c r="A56" s="86"/>
      <c r="B56" s="222"/>
      <c r="C56" s="222"/>
      <c r="D56" s="222"/>
      <c r="E56" s="178"/>
      <c r="F56" s="179"/>
      <c r="G56" s="179"/>
      <c r="H56" s="180"/>
      <c r="I56" s="178"/>
      <c r="J56" s="179"/>
      <c r="K56" s="179"/>
      <c r="L56" s="180"/>
      <c r="M56" s="178"/>
      <c r="N56" s="179"/>
      <c r="O56" s="179"/>
      <c r="P56" s="180"/>
      <c r="Q56" s="160"/>
      <c r="R56" s="161"/>
      <c r="S56" s="161"/>
      <c r="T56" s="162"/>
      <c r="U56" s="9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2.75">
      <c r="A57" s="86"/>
      <c r="B57" s="223" t="s">
        <v>145</v>
      </c>
      <c r="C57" s="223"/>
      <c r="D57" s="223"/>
      <c r="E57" s="146">
        <f>SUM(E59:H68)</f>
        <v>192394.86</v>
      </c>
      <c r="F57" s="139"/>
      <c r="G57" s="139"/>
      <c r="H57" s="135"/>
      <c r="I57" s="146">
        <f>SUM(I59:L68)</f>
        <v>102882.48999999999</v>
      </c>
      <c r="J57" s="139"/>
      <c r="K57" s="139"/>
      <c r="L57" s="135"/>
      <c r="M57" s="146">
        <f>I57-E57</f>
        <v>-89512.37</v>
      </c>
      <c r="N57" s="139"/>
      <c r="O57" s="139"/>
      <c r="P57" s="135"/>
      <c r="Q57" s="169">
        <f>M57/E57</f>
        <v>-0.46525343764381233</v>
      </c>
      <c r="R57" s="170"/>
      <c r="S57" s="170"/>
      <c r="T57" s="171"/>
      <c r="U57" s="9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12.75">
      <c r="A58" s="86"/>
      <c r="B58" s="223"/>
      <c r="C58" s="223"/>
      <c r="D58" s="223"/>
      <c r="E58" s="136"/>
      <c r="F58" s="137"/>
      <c r="G58" s="137"/>
      <c r="H58" s="138"/>
      <c r="I58" s="136"/>
      <c r="J58" s="137"/>
      <c r="K58" s="137"/>
      <c r="L58" s="138"/>
      <c r="M58" s="136"/>
      <c r="N58" s="137"/>
      <c r="O58" s="137"/>
      <c r="P58" s="138"/>
      <c r="Q58" s="172"/>
      <c r="R58" s="173"/>
      <c r="S58" s="173"/>
      <c r="T58" s="174"/>
      <c r="U58" s="9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12.75">
      <c r="A59" s="86"/>
      <c r="B59" s="222" t="s">
        <v>146</v>
      </c>
      <c r="C59" s="222"/>
      <c r="D59" s="222"/>
      <c r="E59" s="175">
        <f>'Strona 4'!D11</f>
        <v>4657.61</v>
      </c>
      <c r="F59" s="176"/>
      <c r="G59" s="176"/>
      <c r="H59" s="177"/>
      <c r="I59" s="175">
        <f>'Strona 4'!E11</f>
        <v>4657.61</v>
      </c>
      <c r="J59" s="176"/>
      <c r="K59" s="176"/>
      <c r="L59" s="177"/>
      <c r="M59" s="175">
        <f>I59-E59</f>
        <v>0</v>
      </c>
      <c r="N59" s="176"/>
      <c r="O59" s="176"/>
      <c r="P59" s="177"/>
      <c r="Q59" s="157">
        <f>M59/E59</f>
        <v>0</v>
      </c>
      <c r="R59" s="158"/>
      <c r="S59" s="158"/>
      <c r="T59" s="159"/>
      <c r="U59" s="9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2.75">
      <c r="A60" s="86"/>
      <c r="B60" s="222"/>
      <c r="C60" s="222"/>
      <c r="D60" s="222"/>
      <c r="E60" s="178"/>
      <c r="F60" s="179"/>
      <c r="G60" s="179"/>
      <c r="H60" s="180"/>
      <c r="I60" s="178"/>
      <c r="J60" s="179"/>
      <c r="K60" s="179"/>
      <c r="L60" s="180"/>
      <c r="M60" s="178"/>
      <c r="N60" s="179"/>
      <c r="O60" s="179"/>
      <c r="P60" s="180"/>
      <c r="Q60" s="160"/>
      <c r="R60" s="161"/>
      <c r="S60" s="161"/>
      <c r="T60" s="162"/>
      <c r="U60" s="9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2.75">
      <c r="A61" s="86"/>
      <c r="B61" s="222" t="s">
        <v>147</v>
      </c>
      <c r="C61" s="222"/>
      <c r="D61" s="222"/>
      <c r="E61" s="175">
        <f>'Strona 4'!D12</f>
        <v>32537.95</v>
      </c>
      <c r="F61" s="176"/>
      <c r="G61" s="176"/>
      <c r="H61" s="177"/>
      <c r="I61" s="175">
        <f>'Strona 4'!E12</f>
        <v>9342.09</v>
      </c>
      <c r="J61" s="176"/>
      <c r="K61" s="176"/>
      <c r="L61" s="177"/>
      <c r="M61" s="175">
        <f>I61-E61</f>
        <v>-23195.86</v>
      </c>
      <c r="N61" s="176"/>
      <c r="O61" s="176"/>
      <c r="P61" s="177"/>
      <c r="Q61" s="157">
        <f>M61/E61</f>
        <v>-0.7128863373384002</v>
      </c>
      <c r="R61" s="158"/>
      <c r="S61" s="158"/>
      <c r="T61" s="159"/>
      <c r="U61" s="9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2.75">
      <c r="A62" s="86"/>
      <c r="B62" s="222"/>
      <c r="C62" s="222"/>
      <c r="D62" s="222"/>
      <c r="E62" s="178"/>
      <c r="F62" s="179"/>
      <c r="G62" s="179"/>
      <c r="H62" s="180"/>
      <c r="I62" s="178"/>
      <c r="J62" s="179"/>
      <c r="K62" s="179"/>
      <c r="L62" s="180"/>
      <c r="M62" s="178"/>
      <c r="N62" s="179"/>
      <c r="O62" s="179"/>
      <c r="P62" s="180"/>
      <c r="Q62" s="160"/>
      <c r="R62" s="161"/>
      <c r="S62" s="161"/>
      <c r="T62" s="162"/>
      <c r="U62" s="9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12.75">
      <c r="A63" s="86"/>
      <c r="B63" s="222" t="s">
        <v>148</v>
      </c>
      <c r="C63" s="222"/>
      <c r="D63" s="222"/>
      <c r="E63" s="175">
        <f>'Strona 4'!D18</f>
        <v>0</v>
      </c>
      <c r="F63" s="176"/>
      <c r="G63" s="176"/>
      <c r="H63" s="177"/>
      <c r="I63" s="175">
        <f>'Strona 4'!E18</f>
        <v>0</v>
      </c>
      <c r="J63" s="176"/>
      <c r="K63" s="176"/>
      <c r="L63" s="177"/>
      <c r="M63" s="175">
        <f>I63-E63</f>
        <v>0</v>
      </c>
      <c r="N63" s="176"/>
      <c r="O63" s="176"/>
      <c r="P63" s="177"/>
      <c r="Q63" s="157" t="e">
        <f>M63/E63</f>
        <v>#DIV/0!</v>
      </c>
      <c r="R63" s="158"/>
      <c r="S63" s="158"/>
      <c r="T63" s="159"/>
      <c r="U63" s="9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12.75">
      <c r="A64" s="86"/>
      <c r="B64" s="222"/>
      <c r="C64" s="222"/>
      <c r="D64" s="222"/>
      <c r="E64" s="178"/>
      <c r="F64" s="179"/>
      <c r="G64" s="179"/>
      <c r="H64" s="180"/>
      <c r="I64" s="178"/>
      <c r="J64" s="179"/>
      <c r="K64" s="179"/>
      <c r="L64" s="180"/>
      <c r="M64" s="178"/>
      <c r="N64" s="179"/>
      <c r="O64" s="179"/>
      <c r="P64" s="180"/>
      <c r="Q64" s="160"/>
      <c r="R64" s="161"/>
      <c r="S64" s="161"/>
      <c r="T64" s="162"/>
      <c r="U64" s="94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2.75" customHeight="1">
      <c r="A65" s="86"/>
      <c r="B65" s="222" t="s">
        <v>149</v>
      </c>
      <c r="C65" s="222"/>
      <c r="D65" s="222"/>
      <c r="E65" s="175">
        <f>'Strona 4'!D19</f>
        <v>152699.3</v>
      </c>
      <c r="F65" s="176"/>
      <c r="G65" s="176"/>
      <c r="H65" s="177"/>
      <c r="I65" s="175">
        <f>'Strona 4'!E19</f>
        <v>88882.79</v>
      </c>
      <c r="J65" s="176"/>
      <c r="K65" s="176"/>
      <c r="L65" s="177"/>
      <c r="M65" s="175">
        <f>I65-E65</f>
        <v>-63816.509999999995</v>
      </c>
      <c r="N65" s="176"/>
      <c r="O65" s="176"/>
      <c r="P65" s="177"/>
      <c r="Q65" s="157">
        <f>M65/E65</f>
        <v>-0.41792274096868814</v>
      </c>
      <c r="R65" s="158"/>
      <c r="S65" s="158"/>
      <c r="T65" s="159"/>
      <c r="U65" s="94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2.75">
      <c r="A66" s="86"/>
      <c r="B66" s="222"/>
      <c r="C66" s="222"/>
      <c r="D66" s="222"/>
      <c r="E66" s="178"/>
      <c r="F66" s="179"/>
      <c r="G66" s="179"/>
      <c r="H66" s="180"/>
      <c r="I66" s="178"/>
      <c r="J66" s="179"/>
      <c r="K66" s="179"/>
      <c r="L66" s="180"/>
      <c r="M66" s="178"/>
      <c r="N66" s="179"/>
      <c r="O66" s="179"/>
      <c r="P66" s="180"/>
      <c r="Q66" s="160"/>
      <c r="R66" s="161"/>
      <c r="S66" s="161"/>
      <c r="T66" s="162"/>
      <c r="U66" s="9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12.75" customHeight="1">
      <c r="A67" s="86"/>
      <c r="B67" s="222" t="s">
        <v>150</v>
      </c>
      <c r="C67" s="222"/>
      <c r="D67" s="222"/>
      <c r="E67" s="175">
        <f>'Strona 4'!D23</f>
        <v>2500</v>
      </c>
      <c r="F67" s="176"/>
      <c r="G67" s="176"/>
      <c r="H67" s="177"/>
      <c r="I67" s="175">
        <f>'Strona 4'!E23</f>
        <v>0</v>
      </c>
      <c r="J67" s="176"/>
      <c r="K67" s="176"/>
      <c r="L67" s="177"/>
      <c r="M67" s="175">
        <f>I67-E67</f>
        <v>-2500</v>
      </c>
      <c r="N67" s="176"/>
      <c r="O67" s="176"/>
      <c r="P67" s="177"/>
      <c r="Q67" s="157">
        <f>M67/E67</f>
        <v>-1</v>
      </c>
      <c r="R67" s="158"/>
      <c r="S67" s="158"/>
      <c r="T67" s="159"/>
      <c r="U67" s="94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2.75">
      <c r="A68" s="86"/>
      <c r="B68" s="222"/>
      <c r="C68" s="222"/>
      <c r="D68" s="222"/>
      <c r="E68" s="178"/>
      <c r="F68" s="179"/>
      <c r="G68" s="179"/>
      <c r="H68" s="180"/>
      <c r="I68" s="178"/>
      <c r="J68" s="179"/>
      <c r="K68" s="179"/>
      <c r="L68" s="180"/>
      <c r="M68" s="178"/>
      <c r="N68" s="179"/>
      <c r="O68" s="179"/>
      <c r="P68" s="180"/>
      <c r="Q68" s="160"/>
      <c r="R68" s="161"/>
      <c r="S68" s="161"/>
      <c r="T68" s="162"/>
      <c r="U68" s="94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8.75" customHeight="1">
      <c r="A69" s="86"/>
      <c r="B69" s="223" t="s">
        <v>151</v>
      </c>
      <c r="C69" s="223"/>
      <c r="D69" s="223"/>
      <c r="E69" s="146">
        <f>'Strona 4'!D24</f>
        <v>2857.7</v>
      </c>
      <c r="F69" s="139"/>
      <c r="G69" s="139"/>
      <c r="H69" s="135"/>
      <c r="I69" s="146">
        <f>'Strona 4'!E24</f>
        <v>2868.2</v>
      </c>
      <c r="J69" s="139"/>
      <c r="K69" s="139"/>
      <c r="L69" s="135"/>
      <c r="M69" s="146">
        <f>I69-E69</f>
        <v>10.5</v>
      </c>
      <c r="N69" s="139"/>
      <c r="O69" s="139"/>
      <c r="P69" s="135"/>
      <c r="Q69" s="169">
        <f>M69/E69</f>
        <v>0.0036742835147146307</v>
      </c>
      <c r="R69" s="170"/>
      <c r="S69" s="170"/>
      <c r="T69" s="171"/>
      <c r="U69" s="94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12.75">
      <c r="A70" s="86"/>
      <c r="B70" s="223"/>
      <c r="C70" s="223"/>
      <c r="D70" s="223"/>
      <c r="E70" s="136"/>
      <c r="F70" s="137"/>
      <c r="G70" s="137"/>
      <c r="H70" s="138"/>
      <c r="I70" s="136"/>
      <c r="J70" s="137"/>
      <c r="K70" s="137"/>
      <c r="L70" s="138"/>
      <c r="M70" s="136"/>
      <c r="N70" s="137"/>
      <c r="O70" s="137"/>
      <c r="P70" s="138"/>
      <c r="Q70" s="172"/>
      <c r="R70" s="173"/>
      <c r="S70" s="173"/>
      <c r="T70" s="174"/>
      <c r="U70" s="94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2.75" customHeight="1">
      <c r="A71" s="86"/>
      <c r="B71" s="230" t="s">
        <v>152</v>
      </c>
      <c r="C71" s="230"/>
      <c r="D71" s="230"/>
      <c r="E71" s="189">
        <f>E43+E57+E69</f>
        <v>2348644.62</v>
      </c>
      <c r="F71" s="190"/>
      <c r="G71" s="190"/>
      <c r="H71" s="191"/>
      <c r="I71" s="189">
        <f>I43+I57+I69</f>
        <v>2259142.75</v>
      </c>
      <c r="J71" s="190"/>
      <c r="K71" s="190"/>
      <c r="L71" s="191"/>
      <c r="M71" s="163">
        <f>M43+M57+M69</f>
        <v>-89501.87</v>
      </c>
      <c r="N71" s="164"/>
      <c r="O71" s="164"/>
      <c r="P71" s="165"/>
      <c r="Q71" s="163">
        <f>Q43+Q57+Q69</f>
        <v>-0.4615791541290977</v>
      </c>
      <c r="R71" s="164"/>
      <c r="S71" s="164"/>
      <c r="T71" s="165"/>
      <c r="U71" s="94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2.75" customHeight="1">
      <c r="A72" s="86"/>
      <c r="B72" s="230"/>
      <c r="C72" s="230"/>
      <c r="D72" s="230"/>
      <c r="E72" s="192"/>
      <c r="F72" s="193"/>
      <c r="G72" s="193"/>
      <c r="H72" s="194"/>
      <c r="I72" s="192"/>
      <c r="J72" s="193"/>
      <c r="K72" s="193"/>
      <c r="L72" s="194"/>
      <c r="M72" s="166"/>
      <c r="N72" s="167"/>
      <c r="O72" s="167"/>
      <c r="P72" s="168"/>
      <c r="Q72" s="166"/>
      <c r="R72" s="167"/>
      <c r="S72" s="167"/>
      <c r="T72" s="168"/>
      <c r="U72" s="94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12.75" customHeight="1" thickBot="1">
      <c r="A73" s="97"/>
      <c r="B73" s="115"/>
      <c r="C73" s="115"/>
      <c r="D73" s="11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9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13.5" thickTop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0"/>
      <c r="N74" s="20"/>
      <c r="O74" s="20"/>
      <c r="P74" s="20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0"/>
      <c r="N75" s="20"/>
      <c r="O75" s="20"/>
      <c r="P75" s="20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20"/>
      <c r="N76" s="20"/>
      <c r="O76" s="20"/>
      <c r="P76" s="20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0"/>
      <c r="N86" s="20"/>
      <c r="O86" s="20"/>
      <c r="P86" s="20"/>
      <c r="Q86" s="20"/>
      <c r="R86" s="20"/>
      <c r="S86" s="20"/>
      <c r="T86" s="20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0"/>
      <c r="N87" s="20"/>
      <c r="O87" s="20"/>
      <c r="P87" s="20"/>
      <c r="Q87" s="20"/>
      <c r="R87" s="20"/>
      <c r="S87" s="20"/>
      <c r="T87" s="20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ht="12.75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ht="21" customHeight="1">
      <c r="A96" s="153"/>
      <c r="B96" s="153"/>
      <c r="C96" s="153"/>
      <c r="D96" s="153"/>
      <c r="E96" s="153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ht="12.75">
      <c r="A97" s="148"/>
      <c r="B97" s="148"/>
      <c r="C97" s="148"/>
      <c r="D97" s="148"/>
      <c r="E97" s="148"/>
      <c r="F97" s="150"/>
      <c r="G97" s="150"/>
      <c r="H97" s="150"/>
      <c r="I97" s="149"/>
      <c r="J97" s="149"/>
      <c r="K97" s="149"/>
      <c r="L97" s="150"/>
      <c r="M97" s="150"/>
      <c r="N97" s="150"/>
      <c r="O97" s="149"/>
      <c r="P97" s="149"/>
      <c r="Q97" s="149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ht="12.75">
      <c r="A98" s="148"/>
      <c r="B98" s="148"/>
      <c r="C98" s="148"/>
      <c r="D98" s="148"/>
      <c r="E98" s="148"/>
      <c r="F98" s="150"/>
      <c r="G98" s="150"/>
      <c r="H98" s="150"/>
      <c r="I98" s="149"/>
      <c r="J98" s="149"/>
      <c r="K98" s="149"/>
      <c r="L98" s="150"/>
      <c r="M98" s="150"/>
      <c r="N98" s="150"/>
      <c r="O98" s="149"/>
      <c r="P98" s="149"/>
      <c r="Q98" s="149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ht="12.75">
      <c r="A99" s="148"/>
      <c r="B99" s="148"/>
      <c r="C99" s="148"/>
      <c r="D99" s="148"/>
      <c r="E99" s="148"/>
      <c r="F99" s="150"/>
      <c r="G99" s="150"/>
      <c r="H99" s="150"/>
      <c r="I99" s="149"/>
      <c r="J99" s="149"/>
      <c r="K99" s="149"/>
      <c r="L99" s="150"/>
      <c r="M99" s="150"/>
      <c r="N99" s="150"/>
      <c r="O99" s="149"/>
      <c r="P99" s="149"/>
      <c r="Q99" s="149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ht="12.75">
      <c r="A100" s="148"/>
      <c r="B100" s="148"/>
      <c r="C100" s="148"/>
      <c r="D100" s="148"/>
      <c r="E100" s="148"/>
      <c r="F100" s="150"/>
      <c r="G100" s="150"/>
      <c r="H100" s="150"/>
      <c r="I100" s="149"/>
      <c r="J100" s="149"/>
      <c r="K100" s="149"/>
      <c r="L100" s="150"/>
      <c r="M100" s="150"/>
      <c r="N100" s="150"/>
      <c r="O100" s="149"/>
      <c r="P100" s="149"/>
      <c r="Q100" s="149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ht="12.75">
      <c r="A101" s="148"/>
      <c r="B101" s="148"/>
      <c r="C101" s="148"/>
      <c r="D101" s="148"/>
      <c r="E101" s="148"/>
      <c r="F101" s="150"/>
      <c r="G101" s="150"/>
      <c r="H101" s="150"/>
      <c r="I101" s="149"/>
      <c r="J101" s="149"/>
      <c r="K101" s="149"/>
      <c r="L101" s="150"/>
      <c r="M101" s="150"/>
      <c r="N101" s="150"/>
      <c r="O101" s="149"/>
      <c r="P101" s="149"/>
      <c r="Q101" s="149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ht="12.75">
      <c r="A102" s="148"/>
      <c r="B102" s="148"/>
      <c r="C102" s="148"/>
      <c r="D102" s="148"/>
      <c r="E102" s="148"/>
      <c r="F102" s="150"/>
      <c r="G102" s="150"/>
      <c r="H102" s="150"/>
      <c r="I102" s="149"/>
      <c r="J102" s="149"/>
      <c r="K102" s="149"/>
      <c r="L102" s="150"/>
      <c r="M102" s="150"/>
      <c r="N102" s="150"/>
      <c r="O102" s="149"/>
      <c r="P102" s="149"/>
      <c r="Q102" s="149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ht="12.75">
      <c r="A103" s="148"/>
      <c r="B103" s="148"/>
      <c r="C103" s="148"/>
      <c r="D103" s="148"/>
      <c r="E103" s="148"/>
      <c r="F103" s="150"/>
      <c r="G103" s="150"/>
      <c r="H103" s="150"/>
      <c r="I103" s="149"/>
      <c r="J103" s="149"/>
      <c r="K103" s="149"/>
      <c r="L103" s="150"/>
      <c r="M103" s="150"/>
      <c r="N103" s="150"/>
      <c r="O103" s="149"/>
      <c r="P103" s="149"/>
      <c r="Q103" s="149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ht="12.75">
      <c r="A104" s="148"/>
      <c r="B104" s="148"/>
      <c r="C104" s="148"/>
      <c r="D104" s="148"/>
      <c r="E104" s="148"/>
      <c r="F104" s="150"/>
      <c r="G104" s="150"/>
      <c r="H104" s="150"/>
      <c r="I104" s="149"/>
      <c r="J104" s="149"/>
      <c r="K104" s="149"/>
      <c r="L104" s="150"/>
      <c r="M104" s="150"/>
      <c r="N104" s="150"/>
      <c r="O104" s="149"/>
      <c r="P104" s="149"/>
      <c r="Q104" s="149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ht="12.75">
      <c r="A105" s="154"/>
      <c r="B105" s="154"/>
      <c r="C105" s="154"/>
      <c r="D105" s="154"/>
      <c r="E105" s="154"/>
      <c r="F105" s="151"/>
      <c r="G105" s="151"/>
      <c r="H105" s="151"/>
      <c r="I105" s="152"/>
      <c r="J105" s="152"/>
      <c r="K105" s="152"/>
      <c r="L105" s="151"/>
      <c r="M105" s="151"/>
      <c r="N105" s="151"/>
      <c r="O105" s="152"/>
      <c r="P105" s="152"/>
      <c r="Q105" s="152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0"/>
      <c r="W107" s="148"/>
      <c r="X107" s="121"/>
      <c r="Y107" s="148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0"/>
      <c r="W108" s="148"/>
      <c r="X108" s="121"/>
      <c r="Y108" s="148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22"/>
      <c r="S109" s="3"/>
      <c r="T109" s="3"/>
      <c r="U109" s="3"/>
      <c r="V109" s="3"/>
      <c r="W109" s="3"/>
      <c r="X109" s="3"/>
      <c r="Y109" s="3"/>
      <c r="Z109" s="3"/>
      <c r="AA109" s="3"/>
      <c r="AB109" s="130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122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122"/>
      <c r="S111" s="3"/>
      <c r="T111" s="3"/>
      <c r="U111" s="3"/>
      <c r="V111" s="3"/>
      <c r="W111" s="3"/>
      <c r="X111" s="3"/>
      <c r="Y111" s="3"/>
      <c r="Z111" s="3"/>
      <c r="AA111" s="3"/>
      <c r="AB111" s="123" t="s">
        <v>167</v>
      </c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22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181"/>
      <c r="X113" s="182"/>
      <c r="Y113" s="187" t="s">
        <v>156</v>
      </c>
      <c r="Z113" s="188"/>
      <c r="AA113" s="181"/>
      <c r="AB113" s="182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20"/>
      <c r="S114" s="3"/>
      <c r="T114" s="3"/>
      <c r="U114" s="3"/>
      <c r="V114" s="3"/>
      <c r="W114" s="183"/>
      <c r="X114" s="184"/>
      <c r="Y114" s="188"/>
      <c r="Z114" s="188"/>
      <c r="AA114" s="183"/>
      <c r="AB114" s="184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183"/>
      <c r="X115" s="184"/>
      <c r="Y115" s="187" t="s">
        <v>157</v>
      </c>
      <c r="Z115" s="188"/>
      <c r="AA115" s="183"/>
      <c r="AB115" s="184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185"/>
      <c r="X116" s="186"/>
      <c r="Y116" s="188"/>
      <c r="Z116" s="188"/>
      <c r="AA116" s="185"/>
      <c r="AB116" s="186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ht="12.75">
      <c r="A123" s="3"/>
      <c r="B123" s="3"/>
      <c r="C123" s="3"/>
      <c r="D123" s="3">
        <v>2009</v>
      </c>
      <c r="E123" s="3">
        <v>2010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ht="12.75">
      <c r="A124" s="3" t="s">
        <v>163</v>
      </c>
      <c r="B124" s="3"/>
      <c r="C124" s="3"/>
      <c r="D124" s="3">
        <v>85</v>
      </c>
      <c r="E124" s="3">
        <v>82.5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ht="12.75">
      <c r="A125" s="3" t="s">
        <v>164</v>
      </c>
      <c r="B125" s="3"/>
      <c r="C125" s="3"/>
      <c r="D125" s="3">
        <v>15</v>
      </c>
      <c r="E125" s="3">
        <f>100-E124</f>
        <v>17.5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</sheetData>
  <mergeCells count="160">
    <mergeCell ref="N1:R1"/>
    <mergeCell ref="B67:D68"/>
    <mergeCell ref="B65:D66"/>
    <mergeCell ref="B71:D72"/>
    <mergeCell ref="B69:D70"/>
    <mergeCell ref="B59:D60"/>
    <mergeCell ref="E59:H60"/>
    <mergeCell ref="I57:L58"/>
    <mergeCell ref="B63:D64"/>
    <mergeCell ref="E61:H62"/>
    <mergeCell ref="E63:H64"/>
    <mergeCell ref="I59:L60"/>
    <mergeCell ref="I61:L62"/>
    <mergeCell ref="I63:L64"/>
    <mergeCell ref="M5:M6"/>
    <mergeCell ref="Y30:AA30"/>
    <mergeCell ref="W107:W108"/>
    <mergeCell ref="B53:D54"/>
    <mergeCell ref="B57:D58"/>
    <mergeCell ref="B61:D62"/>
    <mergeCell ref="R14:AB16"/>
    <mergeCell ref="Y107:Y108"/>
    <mergeCell ref="B51:D52"/>
    <mergeCell ref="B55:D56"/>
    <mergeCell ref="R34:AB34"/>
    <mergeCell ref="A2:C5"/>
    <mergeCell ref="S26:V26"/>
    <mergeCell ref="Y25:AA25"/>
    <mergeCell ref="Y26:AA26"/>
    <mergeCell ref="K5:K6"/>
    <mergeCell ref="R17:AB17"/>
    <mergeCell ref="R20:AB21"/>
    <mergeCell ref="R22:AB22"/>
    <mergeCell ref="R30:X30"/>
    <mergeCell ref="B49:D50"/>
    <mergeCell ref="E41:H42"/>
    <mergeCell ref="E43:H44"/>
    <mergeCell ref="E45:H46"/>
    <mergeCell ref="E47:H48"/>
    <mergeCell ref="E49:H50"/>
    <mergeCell ref="B45:D46"/>
    <mergeCell ref="B47:D48"/>
    <mergeCell ref="B43:D44"/>
    <mergeCell ref="B41:D42"/>
    <mergeCell ref="E51:H52"/>
    <mergeCell ref="E53:H54"/>
    <mergeCell ref="E55:H56"/>
    <mergeCell ref="E57:H58"/>
    <mergeCell ref="E65:H66"/>
    <mergeCell ref="E67:H68"/>
    <mergeCell ref="E69:H70"/>
    <mergeCell ref="E71:H72"/>
    <mergeCell ref="I69:L70"/>
    <mergeCell ref="I71:L72"/>
    <mergeCell ref="I41:L42"/>
    <mergeCell ref="I43:L44"/>
    <mergeCell ref="I45:L46"/>
    <mergeCell ref="I47:L48"/>
    <mergeCell ref="I49:L50"/>
    <mergeCell ref="I51:L52"/>
    <mergeCell ref="I53:L54"/>
    <mergeCell ref="I55:L56"/>
    <mergeCell ref="M45:P46"/>
    <mergeCell ref="M47:P48"/>
    <mergeCell ref="M49:P50"/>
    <mergeCell ref="I65:L66"/>
    <mergeCell ref="Q63:T64"/>
    <mergeCell ref="M63:P64"/>
    <mergeCell ref="M65:P66"/>
    <mergeCell ref="M51:P52"/>
    <mergeCell ref="M53:P54"/>
    <mergeCell ref="M55:P56"/>
    <mergeCell ref="M57:P58"/>
    <mergeCell ref="Q51:T52"/>
    <mergeCell ref="M59:P60"/>
    <mergeCell ref="M61:P62"/>
    <mergeCell ref="Q61:T62"/>
    <mergeCell ref="Q43:T44"/>
    <mergeCell ref="Q45:T46"/>
    <mergeCell ref="Q47:T48"/>
    <mergeCell ref="Q49:T50"/>
    <mergeCell ref="Q53:T54"/>
    <mergeCell ref="Q55:T56"/>
    <mergeCell ref="Q57:T58"/>
    <mergeCell ref="Y115:Z116"/>
    <mergeCell ref="W113:X116"/>
    <mergeCell ref="O96:Q96"/>
    <mergeCell ref="O97:Q97"/>
    <mergeCell ref="O98:Q98"/>
    <mergeCell ref="O103:Q103"/>
    <mergeCell ref="O104:Q104"/>
    <mergeCell ref="O105:Q105"/>
    <mergeCell ref="O99:Q99"/>
    <mergeCell ref="O100:Q100"/>
    <mergeCell ref="A98:E98"/>
    <mergeCell ref="A95:E96"/>
    <mergeCell ref="AA113:AB116"/>
    <mergeCell ref="I67:L68"/>
    <mergeCell ref="A99:E99"/>
    <mergeCell ref="A100:E100"/>
    <mergeCell ref="A101:E101"/>
    <mergeCell ref="A102:E102"/>
    <mergeCell ref="A103:E103"/>
    <mergeCell ref="Y113:Z114"/>
    <mergeCell ref="D30:N30"/>
    <mergeCell ref="Q65:T66"/>
    <mergeCell ref="M69:P70"/>
    <mergeCell ref="M71:P72"/>
    <mergeCell ref="Q67:T68"/>
    <mergeCell ref="Q69:T70"/>
    <mergeCell ref="Q71:T72"/>
    <mergeCell ref="M67:P68"/>
    <mergeCell ref="Q41:T42"/>
    <mergeCell ref="Q59:T60"/>
    <mergeCell ref="I97:K97"/>
    <mergeCell ref="A104:E104"/>
    <mergeCell ref="A105:E105"/>
    <mergeCell ref="D14:N14"/>
    <mergeCell ref="D16:N16"/>
    <mergeCell ref="D20:N20"/>
    <mergeCell ref="D22:N22"/>
    <mergeCell ref="D24:N24"/>
    <mergeCell ref="D26:N26"/>
    <mergeCell ref="D28:N28"/>
    <mergeCell ref="L96:N96"/>
    <mergeCell ref="L97:N97"/>
    <mergeCell ref="A97:E97"/>
    <mergeCell ref="M41:P42"/>
    <mergeCell ref="M43:P44"/>
    <mergeCell ref="F95:K95"/>
    <mergeCell ref="L95:Q95"/>
    <mergeCell ref="F96:H96"/>
    <mergeCell ref="F97:H97"/>
    <mergeCell ref="I96:K96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I98:K98"/>
    <mergeCell ref="I99:K99"/>
    <mergeCell ref="I100:K100"/>
    <mergeCell ref="I101:K101"/>
    <mergeCell ref="I102:K102"/>
    <mergeCell ref="I103:K103"/>
    <mergeCell ref="I104:K104"/>
    <mergeCell ref="I105:K105"/>
    <mergeCell ref="L104:N104"/>
    <mergeCell ref="L105:N105"/>
    <mergeCell ref="L98:N98"/>
    <mergeCell ref="L99:N99"/>
    <mergeCell ref="L100:N100"/>
    <mergeCell ref="L101:N101"/>
    <mergeCell ref="O101:Q101"/>
    <mergeCell ref="O102:Q102"/>
    <mergeCell ref="L102:N102"/>
    <mergeCell ref="L103:N10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51" r:id="rId2"/>
  <colBreaks count="1" manualBreakCount="1">
    <brk id="2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"/>
  <sheetViews>
    <sheetView workbookViewId="0" topLeftCell="C1">
      <selection activeCell="L17" sqref="L17"/>
    </sheetView>
  </sheetViews>
  <sheetFormatPr defaultColWidth="9.140625" defaultRowHeight="12.75"/>
  <cols>
    <col min="2" max="2" width="4.421875" style="0" customWidth="1"/>
    <col min="3" max="3" width="26.28125" style="0" customWidth="1"/>
    <col min="4" max="4" width="16.421875" style="0" customWidth="1"/>
    <col min="5" max="5" width="14.28125" style="0" customWidth="1"/>
    <col min="6" max="6" width="16.140625" style="0" customWidth="1"/>
    <col min="7" max="7" width="16.421875" style="0" customWidth="1"/>
    <col min="8" max="8" width="14.7109375" style="0" customWidth="1"/>
    <col min="9" max="9" width="16.7109375" style="0" customWidth="1"/>
    <col min="10" max="10" width="13.421875" style="0" customWidth="1"/>
    <col min="11" max="11" width="15.140625" style="0" customWidth="1"/>
    <col min="12" max="13" width="14.57421875" style="0" customWidth="1"/>
  </cols>
  <sheetData>
    <row r="1" spans="1:22" ht="12.75">
      <c r="A1" s="3"/>
      <c r="B1" s="3"/>
      <c r="C1" s="3"/>
      <c r="D1" s="3"/>
      <c r="E1" s="229"/>
      <c r="F1" s="298"/>
      <c r="G1" s="298"/>
      <c r="H1" s="298"/>
      <c r="I1" s="298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6.5" customHeight="1" thickBot="1">
      <c r="A6" s="3"/>
      <c r="B6" s="274" t="s">
        <v>0</v>
      </c>
      <c r="C6" s="274" t="s">
        <v>1</v>
      </c>
      <c r="D6" s="276" t="s">
        <v>165</v>
      </c>
      <c r="E6" s="277"/>
      <c r="F6" s="278"/>
      <c r="G6" s="276" t="s">
        <v>184</v>
      </c>
      <c r="H6" s="277"/>
      <c r="I6" s="278"/>
      <c r="J6" s="279" t="s">
        <v>72</v>
      </c>
      <c r="K6" s="281" t="s">
        <v>73</v>
      </c>
      <c r="L6" s="302" t="s">
        <v>71</v>
      </c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3.5" thickBot="1">
      <c r="A7" s="3"/>
      <c r="B7" s="275"/>
      <c r="C7" s="275"/>
      <c r="D7" s="29" t="s">
        <v>2</v>
      </c>
      <c r="E7" s="29" t="s">
        <v>3</v>
      </c>
      <c r="F7" s="29" t="s">
        <v>4</v>
      </c>
      <c r="G7" s="29" t="s">
        <v>2</v>
      </c>
      <c r="H7" s="29" t="s">
        <v>3</v>
      </c>
      <c r="I7" s="29" t="s">
        <v>4</v>
      </c>
      <c r="J7" s="280"/>
      <c r="K7" s="282"/>
      <c r="L7" s="302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3.5" thickBot="1">
      <c r="A8" s="3"/>
      <c r="B8" s="31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3">
        <v>10</v>
      </c>
      <c r="L8" s="34">
        <v>11</v>
      </c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7.25" thickBot="1" thickTop="1">
      <c r="A9" s="3"/>
      <c r="B9" s="73" t="s">
        <v>5</v>
      </c>
      <c r="C9" s="74" t="s">
        <v>6</v>
      </c>
      <c r="D9" s="44">
        <f>D10+D23+D38+D39+D44+D45</f>
        <v>2153392.06</v>
      </c>
      <c r="E9" s="44">
        <f>E10+E23+E38+E39+E45</f>
        <v>344973.62</v>
      </c>
      <c r="F9" s="44">
        <f>F10+F23+F38+F39+F44+F45</f>
        <v>1808418.4400000002</v>
      </c>
      <c r="G9" s="44">
        <f>G10+G23+G38+G39+G44+G45</f>
        <v>2153392.06</v>
      </c>
      <c r="H9" s="44">
        <f>H10+H23+H38+H39+H45</f>
        <v>402967.41000000003</v>
      </c>
      <c r="I9" s="44">
        <f>I10+I23+I38+I39+I44+I45</f>
        <v>1750424.6500000004</v>
      </c>
      <c r="J9" s="44">
        <f>J10+J23+J38+J39+J44+J45</f>
        <v>0</v>
      </c>
      <c r="K9" s="45">
        <f>J9/D9</f>
        <v>0</v>
      </c>
      <c r="L9" s="79">
        <f>IF(K9&gt;20%,"Informacja dodatkowa",IF(K9&lt;-20%,"Informacja dodatkowa",""))</f>
      </c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4.25" customHeight="1" thickTop="1">
      <c r="A10" s="3"/>
      <c r="B10" s="283" t="s">
        <v>7</v>
      </c>
      <c r="C10" s="40" t="s">
        <v>8</v>
      </c>
      <c r="D10" s="285">
        <f>SUM(D12:D22)</f>
        <v>0</v>
      </c>
      <c r="E10" s="285">
        <f aca="true" t="shared" si="0" ref="E10:J10">SUM(E12:E22)</f>
        <v>0</v>
      </c>
      <c r="F10" s="285">
        <f t="shared" si="0"/>
        <v>0</v>
      </c>
      <c r="G10" s="285">
        <f t="shared" si="0"/>
        <v>0</v>
      </c>
      <c r="H10" s="285">
        <f t="shared" si="0"/>
        <v>0</v>
      </c>
      <c r="I10" s="285">
        <f t="shared" si="0"/>
        <v>0</v>
      </c>
      <c r="J10" s="285">
        <f t="shared" si="0"/>
        <v>0</v>
      </c>
      <c r="K10" s="296" t="e">
        <f>J10/D10</f>
        <v>#DIV/0!</v>
      </c>
      <c r="L10" s="303" t="e">
        <f>IF(K10&gt;20%,"Informacja dodatkowa",IF(K10&lt;-20%,"Informacja dodatkowa",""))</f>
        <v>#DIV/0!</v>
      </c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4.25" customHeight="1" thickBot="1">
      <c r="A11" s="3"/>
      <c r="B11" s="284"/>
      <c r="C11" s="39" t="s">
        <v>9</v>
      </c>
      <c r="D11" s="286"/>
      <c r="E11" s="286"/>
      <c r="F11" s="286"/>
      <c r="G11" s="286"/>
      <c r="H11" s="286"/>
      <c r="I11" s="286"/>
      <c r="J11" s="286"/>
      <c r="K11" s="297"/>
      <c r="L11" s="304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4.25" thickBot="1" thickTop="1">
      <c r="A12" s="3"/>
      <c r="B12" s="36" t="s">
        <v>10</v>
      </c>
      <c r="C12" s="41" t="s">
        <v>11</v>
      </c>
      <c r="D12" s="7"/>
      <c r="E12" s="7"/>
      <c r="F12" s="9">
        <f>D12-E12</f>
        <v>0</v>
      </c>
      <c r="G12" s="7"/>
      <c r="H12" s="7"/>
      <c r="I12" s="9">
        <f>G12-H12</f>
        <v>0</v>
      </c>
      <c r="J12" s="9">
        <f>G12-D12</f>
        <v>0</v>
      </c>
      <c r="K12" s="58" t="e">
        <f>J12/D12</f>
        <v>#DIV/0!</v>
      </c>
      <c r="L12" s="80" t="e">
        <f aca="true" t="shared" si="1" ref="L12:L19">IF(K12&gt;20%,"Informacja dodatkowa",IF(K12&lt;-20%,"Informacja dodatkowa",""))</f>
        <v>#DIV/0!</v>
      </c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.5" thickBot="1">
      <c r="A13" s="3"/>
      <c r="B13" s="36" t="s">
        <v>12</v>
      </c>
      <c r="C13" s="41" t="s">
        <v>13</v>
      </c>
      <c r="D13" s="7"/>
      <c r="E13" s="7"/>
      <c r="F13" s="9">
        <f aca="true" t="shared" si="2" ref="F13:F18">D13-E13</f>
        <v>0</v>
      </c>
      <c r="G13" s="7"/>
      <c r="H13" s="7"/>
      <c r="I13" s="9">
        <f aca="true" t="shared" si="3" ref="I13:I18">G13-H13</f>
        <v>0</v>
      </c>
      <c r="J13" s="9">
        <f aca="true" t="shared" si="4" ref="J13:J18">G13-D13</f>
        <v>0</v>
      </c>
      <c r="K13" s="58" t="e">
        <f aca="true" t="shared" si="5" ref="K13:K18">J13/D13</f>
        <v>#DIV/0!</v>
      </c>
      <c r="L13" s="80" t="e">
        <f t="shared" si="1"/>
        <v>#DIV/0!</v>
      </c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5" thickBot="1">
      <c r="A14" s="3"/>
      <c r="B14" s="36" t="s">
        <v>14</v>
      </c>
      <c r="C14" s="41" t="s">
        <v>15</v>
      </c>
      <c r="D14" s="7"/>
      <c r="E14" s="7"/>
      <c r="F14" s="9">
        <f t="shared" si="2"/>
        <v>0</v>
      </c>
      <c r="G14" s="7"/>
      <c r="H14" s="7"/>
      <c r="I14" s="9">
        <f t="shared" si="3"/>
        <v>0</v>
      </c>
      <c r="J14" s="9">
        <f t="shared" si="4"/>
        <v>0</v>
      </c>
      <c r="K14" s="58" t="e">
        <f t="shared" si="5"/>
        <v>#DIV/0!</v>
      </c>
      <c r="L14" s="80" t="e">
        <f t="shared" si="1"/>
        <v>#DIV/0!</v>
      </c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5" thickBot="1">
      <c r="A15" s="3"/>
      <c r="B15" s="36" t="s">
        <v>16</v>
      </c>
      <c r="C15" s="41" t="s">
        <v>17</v>
      </c>
      <c r="D15" s="7"/>
      <c r="E15" s="7"/>
      <c r="F15" s="9">
        <f t="shared" si="2"/>
        <v>0</v>
      </c>
      <c r="G15" s="7"/>
      <c r="H15" s="7"/>
      <c r="I15" s="9">
        <f t="shared" si="3"/>
        <v>0</v>
      </c>
      <c r="J15" s="9">
        <f t="shared" si="4"/>
        <v>0</v>
      </c>
      <c r="K15" s="58" t="e">
        <f t="shared" si="5"/>
        <v>#DIV/0!</v>
      </c>
      <c r="L15" s="80" t="e">
        <f t="shared" si="1"/>
        <v>#DIV/0!</v>
      </c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5" thickBot="1">
      <c r="A16" s="3"/>
      <c r="B16" s="36" t="s">
        <v>18</v>
      </c>
      <c r="C16" s="41" t="s">
        <v>19</v>
      </c>
      <c r="D16" s="7"/>
      <c r="E16" s="7"/>
      <c r="F16" s="9">
        <f t="shared" si="2"/>
        <v>0</v>
      </c>
      <c r="G16" s="7"/>
      <c r="H16" s="7"/>
      <c r="I16" s="9">
        <f t="shared" si="3"/>
        <v>0</v>
      </c>
      <c r="J16" s="9">
        <f t="shared" si="4"/>
        <v>0</v>
      </c>
      <c r="K16" s="58" t="e">
        <f t="shared" si="5"/>
        <v>#DIV/0!</v>
      </c>
      <c r="L16" s="80" t="e">
        <f t="shared" si="1"/>
        <v>#DIV/0!</v>
      </c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.5" thickBot="1">
      <c r="A17" s="3"/>
      <c r="B17" s="36" t="s">
        <v>20</v>
      </c>
      <c r="C17" s="41" t="s">
        <v>21</v>
      </c>
      <c r="D17" s="7"/>
      <c r="E17" s="7"/>
      <c r="F17" s="9">
        <f t="shared" si="2"/>
        <v>0</v>
      </c>
      <c r="G17" s="7"/>
      <c r="H17" s="7"/>
      <c r="I17" s="9">
        <f t="shared" si="3"/>
        <v>0</v>
      </c>
      <c r="J17" s="9">
        <f t="shared" si="4"/>
        <v>0</v>
      </c>
      <c r="K17" s="58" t="e">
        <f t="shared" si="5"/>
        <v>#DIV/0!</v>
      </c>
      <c r="L17" s="80" t="e">
        <f t="shared" si="1"/>
        <v>#DIV/0!</v>
      </c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5" thickBot="1">
      <c r="A18" s="3"/>
      <c r="B18" s="36" t="s">
        <v>22</v>
      </c>
      <c r="C18" s="41" t="s">
        <v>23</v>
      </c>
      <c r="D18" s="7"/>
      <c r="E18" s="7"/>
      <c r="F18" s="9">
        <f t="shared" si="2"/>
        <v>0</v>
      </c>
      <c r="G18" s="7"/>
      <c r="H18" s="7"/>
      <c r="I18" s="9">
        <f t="shared" si="3"/>
        <v>0</v>
      </c>
      <c r="J18" s="9">
        <f t="shared" si="4"/>
        <v>0</v>
      </c>
      <c r="K18" s="58" t="e">
        <f t="shared" si="5"/>
        <v>#DIV/0!</v>
      </c>
      <c r="L18" s="80" t="e">
        <f t="shared" si="1"/>
        <v>#DIV/0!</v>
      </c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3"/>
      <c r="B19" s="287" t="s">
        <v>24</v>
      </c>
      <c r="C19" s="42" t="s">
        <v>25</v>
      </c>
      <c r="D19" s="268"/>
      <c r="E19" s="268"/>
      <c r="F19" s="272">
        <f>D19-E19</f>
        <v>0</v>
      </c>
      <c r="G19" s="268"/>
      <c r="H19" s="268"/>
      <c r="I19" s="272">
        <f>G19-H19</f>
        <v>0</v>
      </c>
      <c r="J19" s="272">
        <f>G19-D19</f>
        <v>0</v>
      </c>
      <c r="K19" s="294" t="e">
        <f>J19/D19</f>
        <v>#DIV/0!</v>
      </c>
      <c r="L19" s="293" t="e">
        <f t="shared" si="1"/>
        <v>#DIV/0!</v>
      </c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5" thickBot="1">
      <c r="A20" s="3"/>
      <c r="B20" s="288"/>
      <c r="C20" s="41" t="s">
        <v>26</v>
      </c>
      <c r="D20" s="269"/>
      <c r="E20" s="269"/>
      <c r="F20" s="273"/>
      <c r="G20" s="269"/>
      <c r="H20" s="269"/>
      <c r="I20" s="273"/>
      <c r="J20" s="273"/>
      <c r="K20" s="295"/>
      <c r="L20" s="29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3.5" thickBot="1">
      <c r="A21" s="3"/>
      <c r="B21" s="36" t="s">
        <v>27</v>
      </c>
      <c r="C21" s="41" t="s">
        <v>28</v>
      </c>
      <c r="D21" s="7"/>
      <c r="E21" s="7"/>
      <c r="F21" s="9">
        <f>D21-E21</f>
        <v>0</v>
      </c>
      <c r="G21" s="7"/>
      <c r="H21" s="7"/>
      <c r="I21" s="9">
        <f>G21-H21</f>
        <v>0</v>
      </c>
      <c r="J21" s="9">
        <f>G21-D21</f>
        <v>0</v>
      </c>
      <c r="K21" s="58" t="e">
        <f aca="true" t="shared" si="6" ref="K21:K26">J21/D21</f>
        <v>#DIV/0!</v>
      </c>
      <c r="L21" s="81" t="e">
        <f aca="true" t="shared" si="7" ref="L21:L26">IF(K21&gt;20%,"Informacja dodatkowa",IF(K21&lt;-20%,"Informacja dodatkowa",""))</f>
        <v>#DIV/0!</v>
      </c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5" thickBot="1">
      <c r="A22" s="3"/>
      <c r="B22" s="37" t="s">
        <v>29</v>
      </c>
      <c r="C22" s="43" t="s">
        <v>30</v>
      </c>
      <c r="D22" s="8"/>
      <c r="E22" s="8"/>
      <c r="F22" s="9">
        <f>D22-E22</f>
        <v>0</v>
      </c>
      <c r="G22" s="8"/>
      <c r="H22" s="8"/>
      <c r="I22" s="9">
        <f>G22-H22</f>
        <v>0</v>
      </c>
      <c r="J22" s="9">
        <f>G20-D20</f>
        <v>0</v>
      </c>
      <c r="K22" s="59" t="e">
        <f t="shared" si="6"/>
        <v>#DIV/0!</v>
      </c>
      <c r="L22" s="81" t="e">
        <f t="shared" si="7"/>
        <v>#DIV/0!</v>
      </c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33" thickBot="1" thickTop="1">
      <c r="A23" s="3"/>
      <c r="B23" s="35" t="s">
        <v>31</v>
      </c>
      <c r="C23" s="39" t="s">
        <v>32</v>
      </c>
      <c r="D23" s="46">
        <f>D24+D35+D37</f>
        <v>2153392.06</v>
      </c>
      <c r="E23" s="46">
        <f>E24</f>
        <v>344973.62</v>
      </c>
      <c r="F23" s="46">
        <f>F24+F35+F37</f>
        <v>1808418.4400000002</v>
      </c>
      <c r="G23" s="46">
        <f>G24+G35+G37</f>
        <v>2153392.06</v>
      </c>
      <c r="H23" s="46">
        <f>H24</f>
        <v>402967.41000000003</v>
      </c>
      <c r="I23" s="46">
        <f>I24+I35+I37</f>
        <v>1750424.6500000004</v>
      </c>
      <c r="J23" s="46">
        <f>J24+J35+J37</f>
        <v>0</v>
      </c>
      <c r="K23" s="47">
        <f t="shared" si="6"/>
        <v>0</v>
      </c>
      <c r="L23" s="6">
        <f t="shared" si="7"/>
      </c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4.25" thickBot="1" thickTop="1">
      <c r="A24" s="3"/>
      <c r="B24" s="36" t="s">
        <v>10</v>
      </c>
      <c r="C24" s="41" t="s">
        <v>33</v>
      </c>
      <c r="D24" s="9">
        <f>SUM(D25:D34)</f>
        <v>2153392.06</v>
      </c>
      <c r="E24" s="9">
        <f aca="true" t="shared" si="8" ref="E24:J24">SUM(E25:E34)</f>
        <v>344973.62</v>
      </c>
      <c r="F24" s="9">
        <f t="shared" si="8"/>
        <v>1808418.4400000002</v>
      </c>
      <c r="G24" s="9">
        <f t="shared" si="8"/>
        <v>2153392.06</v>
      </c>
      <c r="H24" s="9">
        <f t="shared" si="8"/>
        <v>402967.41000000003</v>
      </c>
      <c r="I24" s="9">
        <f t="shared" si="8"/>
        <v>1750424.6500000004</v>
      </c>
      <c r="J24" s="9">
        <f t="shared" si="8"/>
        <v>0</v>
      </c>
      <c r="K24" s="60">
        <f t="shared" si="6"/>
        <v>0</v>
      </c>
      <c r="L24" s="80">
        <f t="shared" si="7"/>
      </c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3.5" thickBot="1">
      <c r="A25" s="3"/>
      <c r="B25" s="38" t="s">
        <v>34</v>
      </c>
      <c r="C25" s="41" t="s">
        <v>35</v>
      </c>
      <c r="D25" s="7">
        <v>174079</v>
      </c>
      <c r="E25" s="78"/>
      <c r="F25" s="9">
        <f>D25</f>
        <v>174079</v>
      </c>
      <c r="G25" s="7">
        <v>174079</v>
      </c>
      <c r="H25" s="78" t="s">
        <v>55</v>
      </c>
      <c r="I25" s="9">
        <f>G25</f>
        <v>174079</v>
      </c>
      <c r="J25" s="9">
        <f>G25-D25</f>
        <v>0</v>
      </c>
      <c r="K25" s="58">
        <f t="shared" si="6"/>
        <v>0</v>
      </c>
      <c r="L25" s="80">
        <f t="shared" si="7"/>
      </c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38.25">
      <c r="A26" s="3"/>
      <c r="B26" s="289" t="s">
        <v>36</v>
      </c>
      <c r="C26" s="42" t="s">
        <v>37</v>
      </c>
      <c r="D26" s="131">
        <v>1531000.62</v>
      </c>
      <c r="E26" s="268">
        <v>158279.95</v>
      </c>
      <c r="F26" s="133">
        <f>D26-E26</f>
        <v>1372720.6700000002</v>
      </c>
      <c r="G26" s="131">
        <v>1531000.62</v>
      </c>
      <c r="H26" s="131">
        <v>189105.45</v>
      </c>
      <c r="I26" s="133">
        <f>G26-H26</f>
        <v>1341895.1700000002</v>
      </c>
      <c r="J26" s="272">
        <f>G26-D26</f>
        <v>0</v>
      </c>
      <c r="K26" s="294">
        <f t="shared" si="6"/>
        <v>0</v>
      </c>
      <c r="L26" s="293">
        <f t="shared" si="7"/>
      </c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3.5" thickBot="1">
      <c r="A27" s="3"/>
      <c r="B27" s="290"/>
      <c r="C27" s="41" t="s">
        <v>38</v>
      </c>
      <c r="D27" s="132"/>
      <c r="E27" s="269"/>
      <c r="F27" s="134"/>
      <c r="G27" s="132"/>
      <c r="H27" s="132"/>
      <c r="I27" s="134"/>
      <c r="J27" s="273"/>
      <c r="K27" s="295"/>
      <c r="L27" s="29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26.25" thickBot="1">
      <c r="A28" s="3"/>
      <c r="B28" s="38" t="s">
        <v>39</v>
      </c>
      <c r="C28" s="41" t="s">
        <v>40</v>
      </c>
      <c r="D28" s="7">
        <v>42732</v>
      </c>
      <c r="E28" s="7">
        <v>14559.96</v>
      </c>
      <c r="F28" s="9">
        <f>D28-E28</f>
        <v>28172.04</v>
      </c>
      <c r="G28" s="7">
        <v>42732</v>
      </c>
      <c r="H28" s="7">
        <v>15830.52</v>
      </c>
      <c r="I28" s="9">
        <f aca="true" t="shared" si="9" ref="I28:I34">G28-H28</f>
        <v>26901.48</v>
      </c>
      <c r="J28" s="9">
        <f aca="true" t="shared" si="10" ref="J28:J35">G28-D28</f>
        <v>0</v>
      </c>
      <c r="K28" s="58">
        <f aca="true" t="shared" si="11" ref="K28:K35">J28/D28</f>
        <v>0</v>
      </c>
      <c r="L28" s="81">
        <f aca="true" t="shared" si="12" ref="L28:L35">IF(K28&gt;20%,"Informacja dodatkowa",IF(K28&lt;-20%,"Informacja dodatkowa",""))</f>
      </c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26.25" thickBot="1">
      <c r="A29" s="3"/>
      <c r="B29" s="38" t="s">
        <v>41</v>
      </c>
      <c r="C29" s="41" t="s">
        <v>42</v>
      </c>
      <c r="D29" s="7"/>
      <c r="E29" s="7"/>
      <c r="F29" s="9">
        <f aca="true" t="shared" si="13" ref="F28:F34">D29-E29</f>
        <v>0</v>
      </c>
      <c r="G29" s="7"/>
      <c r="H29" s="7"/>
      <c r="I29" s="9">
        <f t="shared" si="9"/>
        <v>0</v>
      </c>
      <c r="J29" s="9">
        <f t="shared" si="10"/>
        <v>0</v>
      </c>
      <c r="K29" s="58" t="e">
        <f t="shared" si="11"/>
        <v>#DIV/0!</v>
      </c>
      <c r="L29" s="81" t="e">
        <f t="shared" si="12"/>
        <v>#DIV/0!</v>
      </c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3.5" thickBot="1">
      <c r="A30" s="3"/>
      <c r="B30" s="38" t="s">
        <v>43</v>
      </c>
      <c r="C30" s="41" t="s">
        <v>44</v>
      </c>
      <c r="D30" s="7">
        <v>270145.44</v>
      </c>
      <c r="E30" s="7">
        <v>117800.22</v>
      </c>
      <c r="F30" s="9">
        <f t="shared" si="13"/>
        <v>152345.22</v>
      </c>
      <c r="G30" s="7">
        <v>270145.44</v>
      </c>
      <c r="H30" s="7">
        <v>132356.91</v>
      </c>
      <c r="I30" s="9">
        <f t="shared" si="9"/>
        <v>137788.53</v>
      </c>
      <c r="J30" s="9">
        <f t="shared" si="10"/>
        <v>0</v>
      </c>
      <c r="K30" s="58">
        <f t="shared" si="11"/>
        <v>0</v>
      </c>
      <c r="L30" s="81">
        <f t="shared" si="12"/>
      </c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26.25" thickBot="1">
      <c r="A31" s="3"/>
      <c r="B31" s="38" t="s">
        <v>45</v>
      </c>
      <c r="C31" s="41" t="s">
        <v>46</v>
      </c>
      <c r="D31" s="7"/>
      <c r="E31" s="7"/>
      <c r="F31" s="9">
        <f t="shared" si="13"/>
        <v>0</v>
      </c>
      <c r="G31" s="7"/>
      <c r="H31" s="7"/>
      <c r="I31" s="9">
        <f t="shared" si="9"/>
        <v>0</v>
      </c>
      <c r="J31" s="9">
        <f t="shared" si="10"/>
        <v>0</v>
      </c>
      <c r="K31" s="58" t="e">
        <f t="shared" si="11"/>
        <v>#DIV/0!</v>
      </c>
      <c r="L31" s="81" t="e">
        <f t="shared" si="12"/>
        <v>#DIV/0!</v>
      </c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3.5" thickBot="1">
      <c r="A32" s="3"/>
      <c r="B32" s="38" t="s">
        <v>47</v>
      </c>
      <c r="C32" s="41" t="s">
        <v>48</v>
      </c>
      <c r="D32" s="7">
        <v>20971.14</v>
      </c>
      <c r="E32" s="7">
        <v>8220.68</v>
      </c>
      <c r="F32" s="9">
        <f t="shared" si="13"/>
        <v>12750.46</v>
      </c>
      <c r="G32" s="7">
        <v>20971.14</v>
      </c>
      <c r="H32" s="7">
        <v>10770.77</v>
      </c>
      <c r="I32" s="9">
        <f t="shared" si="9"/>
        <v>10200.369999999999</v>
      </c>
      <c r="J32" s="9">
        <f t="shared" si="10"/>
        <v>0</v>
      </c>
      <c r="K32" s="58">
        <f t="shared" si="11"/>
        <v>0</v>
      </c>
      <c r="L32" s="81">
        <f t="shared" si="12"/>
      </c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3.5" thickBot="1">
      <c r="A33" s="3"/>
      <c r="B33" s="38" t="s">
        <v>49</v>
      </c>
      <c r="C33" s="41" t="s">
        <v>50</v>
      </c>
      <c r="D33" s="7">
        <v>114463.86</v>
      </c>
      <c r="E33" s="7">
        <v>46112.81</v>
      </c>
      <c r="F33" s="9">
        <f t="shared" si="13"/>
        <v>68351.05</v>
      </c>
      <c r="G33" s="7">
        <v>114463.86</v>
      </c>
      <c r="H33" s="7">
        <v>54903.76</v>
      </c>
      <c r="I33" s="9">
        <f t="shared" si="9"/>
        <v>59560.1</v>
      </c>
      <c r="J33" s="9">
        <f t="shared" si="10"/>
        <v>0</v>
      </c>
      <c r="K33" s="58">
        <f t="shared" si="11"/>
        <v>0</v>
      </c>
      <c r="L33" s="81">
        <f t="shared" si="12"/>
      </c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5" thickBot="1">
      <c r="A34" s="3"/>
      <c r="B34" s="38" t="s">
        <v>51</v>
      </c>
      <c r="C34" s="41" t="s">
        <v>52</v>
      </c>
      <c r="D34" s="7"/>
      <c r="E34" s="7"/>
      <c r="F34" s="9">
        <f t="shared" si="13"/>
        <v>0</v>
      </c>
      <c r="G34" s="7"/>
      <c r="H34" s="7"/>
      <c r="I34" s="9">
        <f t="shared" si="9"/>
        <v>0</v>
      </c>
      <c r="J34" s="9">
        <f t="shared" si="10"/>
        <v>0</v>
      </c>
      <c r="K34" s="58" t="e">
        <f t="shared" si="11"/>
        <v>#DIV/0!</v>
      </c>
      <c r="L34" s="81" t="e">
        <f t="shared" si="12"/>
        <v>#DIV/0!</v>
      </c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25.5">
      <c r="A35" s="3"/>
      <c r="B35" s="287" t="s">
        <v>12</v>
      </c>
      <c r="C35" s="42" t="s">
        <v>53</v>
      </c>
      <c r="D35" s="268"/>
      <c r="E35" s="270" t="s">
        <v>55</v>
      </c>
      <c r="F35" s="272">
        <f>D35</f>
        <v>0</v>
      </c>
      <c r="G35" s="268"/>
      <c r="H35" s="270" t="s">
        <v>55</v>
      </c>
      <c r="I35" s="272">
        <f>G35</f>
        <v>0</v>
      </c>
      <c r="J35" s="272">
        <f t="shared" si="10"/>
        <v>0</v>
      </c>
      <c r="K35" s="294" t="e">
        <f t="shared" si="11"/>
        <v>#DIV/0!</v>
      </c>
      <c r="L35" s="257" t="e">
        <f t="shared" si="12"/>
        <v>#DIV/0!</v>
      </c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3.5" thickBot="1">
      <c r="A36" s="3"/>
      <c r="B36" s="288"/>
      <c r="C36" s="41" t="s">
        <v>54</v>
      </c>
      <c r="D36" s="269"/>
      <c r="E36" s="271"/>
      <c r="F36" s="273"/>
      <c r="G36" s="269"/>
      <c r="H36" s="271"/>
      <c r="I36" s="273"/>
      <c r="J36" s="273"/>
      <c r="K36" s="295"/>
      <c r="L36" s="258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26.25" thickBot="1">
      <c r="A37" s="3"/>
      <c r="B37" s="37" t="s">
        <v>14</v>
      </c>
      <c r="C37" s="43" t="s">
        <v>56</v>
      </c>
      <c r="D37" s="8"/>
      <c r="E37" s="11" t="s">
        <v>55</v>
      </c>
      <c r="F37" s="10">
        <f>D37</f>
        <v>0</v>
      </c>
      <c r="G37" s="8"/>
      <c r="H37" s="11" t="s">
        <v>55</v>
      </c>
      <c r="I37" s="10">
        <f>G37</f>
        <v>0</v>
      </c>
      <c r="J37" s="10">
        <f>G37-D37</f>
        <v>0</v>
      </c>
      <c r="K37" s="59" t="e">
        <f>J37/D37</f>
        <v>#DIV/0!</v>
      </c>
      <c r="L37" s="82" t="e">
        <f>IF(K37&gt;20%,"Informacja dodatkowa",IF(K37&lt;-20%,"Informacja dodatkowa",""))</f>
        <v>#DIV/0!</v>
      </c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4.25" thickBot="1" thickTop="1">
      <c r="A38" s="3"/>
      <c r="B38" s="35" t="s">
        <v>57</v>
      </c>
      <c r="C38" s="39" t="s">
        <v>58</v>
      </c>
      <c r="D38" s="61"/>
      <c r="E38" s="61"/>
      <c r="F38" s="46">
        <f>D38-E38</f>
        <v>0</v>
      </c>
      <c r="G38" s="61"/>
      <c r="H38" s="61"/>
      <c r="I38" s="46">
        <f>G38-H38</f>
        <v>0</v>
      </c>
      <c r="J38" s="46">
        <f>G38-D38</f>
        <v>0</v>
      </c>
      <c r="K38" s="48" t="e">
        <f>J38/D38</f>
        <v>#DIV/0!</v>
      </c>
      <c r="L38" s="83" t="e">
        <f>IF(K38&gt;20%,"Informacja dodatkowa",IF(K38&lt;-20%,"Informacja dodatkowa",""))</f>
        <v>#DIV/0!</v>
      </c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27" thickBot="1" thickTop="1">
      <c r="A39" s="3"/>
      <c r="B39" s="35" t="s">
        <v>59</v>
      </c>
      <c r="C39" s="39" t="s">
        <v>60</v>
      </c>
      <c r="D39" s="46">
        <f>SUM(D40:D43)</f>
        <v>0</v>
      </c>
      <c r="E39" s="54">
        <f aca="true" t="shared" si="14" ref="E39:J39">SUM(E40:E43)</f>
        <v>0</v>
      </c>
      <c r="F39" s="46">
        <f t="shared" si="14"/>
        <v>0</v>
      </c>
      <c r="G39" s="46">
        <f t="shared" si="14"/>
        <v>0</v>
      </c>
      <c r="H39" s="54">
        <f t="shared" si="14"/>
        <v>0</v>
      </c>
      <c r="I39" s="46">
        <f t="shared" si="14"/>
        <v>0</v>
      </c>
      <c r="J39" s="46">
        <f t="shared" si="14"/>
        <v>0</v>
      </c>
      <c r="K39" s="47" t="e">
        <f>J39/D39</f>
        <v>#DIV/0!</v>
      </c>
      <c r="L39" s="83" t="e">
        <f>IF(K39&gt;20%,"Informacja dodatkowa",IF(K39&lt;-20%,"Informacja dodatkowa",""))</f>
        <v>#DIV/0!</v>
      </c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27" thickBot="1" thickTop="1">
      <c r="A40" s="3"/>
      <c r="B40" s="36" t="s">
        <v>10</v>
      </c>
      <c r="C40" s="41" t="s">
        <v>61</v>
      </c>
      <c r="D40" s="7"/>
      <c r="E40" s="55"/>
      <c r="F40" s="9">
        <f>D40-E40</f>
        <v>0</v>
      </c>
      <c r="G40" s="7"/>
      <c r="H40" s="55"/>
      <c r="I40" s="9">
        <f>G40-H40</f>
        <v>0</v>
      </c>
      <c r="J40" s="9">
        <f>G40-D40</f>
        <v>0</v>
      </c>
      <c r="K40" s="58" t="e">
        <f>J40/D40</f>
        <v>#DIV/0!</v>
      </c>
      <c r="L40" s="80" t="e">
        <f>IF(K40&gt;20%,"Informacja dodatkowa",IF(K40&lt;-20%,"Informacja dodatkowa",""))</f>
        <v>#DIV/0!</v>
      </c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38.25">
      <c r="A41" s="3"/>
      <c r="B41" s="287" t="s">
        <v>12</v>
      </c>
      <c r="C41" s="42" t="s">
        <v>62</v>
      </c>
      <c r="D41" s="268"/>
      <c r="E41" s="291"/>
      <c r="F41" s="272">
        <f>D41-E41</f>
        <v>0</v>
      </c>
      <c r="G41" s="268"/>
      <c r="H41" s="291"/>
      <c r="I41" s="272">
        <f>G41-H41</f>
        <v>0</v>
      </c>
      <c r="J41" s="272">
        <f>G41-D41</f>
        <v>0</v>
      </c>
      <c r="K41" s="294" t="e">
        <f>J41/D41</f>
        <v>#DIV/0!</v>
      </c>
      <c r="L41" s="293" t="e">
        <f>IF(K41&gt;20%,"Informacja dodatkowa",IF(K41&lt;-20%,"Informacja dodatkowa",""))</f>
        <v>#DIV/0!</v>
      </c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26.25" thickBot="1">
      <c r="A42" s="3"/>
      <c r="B42" s="288"/>
      <c r="C42" s="41" t="s">
        <v>63</v>
      </c>
      <c r="D42" s="269"/>
      <c r="E42" s="292"/>
      <c r="F42" s="273"/>
      <c r="G42" s="269"/>
      <c r="H42" s="292"/>
      <c r="I42" s="273"/>
      <c r="J42" s="273"/>
      <c r="K42" s="295"/>
      <c r="L42" s="29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26.25" thickBot="1">
      <c r="A43" s="3"/>
      <c r="B43" s="37" t="s">
        <v>14</v>
      </c>
      <c r="C43" s="43" t="s">
        <v>64</v>
      </c>
      <c r="D43" s="8"/>
      <c r="E43" s="56"/>
      <c r="F43" s="10">
        <f>D43-E43</f>
        <v>0</v>
      </c>
      <c r="G43" s="8"/>
      <c r="H43" s="56"/>
      <c r="I43" s="10">
        <f>G43-H43</f>
        <v>0</v>
      </c>
      <c r="J43" s="10">
        <f>G43-D43</f>
        <v>0</v>
      </c>
      <c r="K43" s="59" t="e">
        <f>J43/D43</f>
        <v>#DIV/0!</v>
      </c>
      <c r="L43" s="82" t="e">
        <f>IF(K43&gt;20%,"Informacja dodatkowa",IF(K43&lt;-20%,"Informacja dodatkowa",""))</f>
        <v>#DIV/0!</v>
      </c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27" thickBot="1" thickTop="1">
      <c r="A44" s="3"/>
      <c r="B44" s="35" t="s">
        <v>65</v>
      </c>
      <c r="C44" s="39" t="s">
        <v>66</v>
      </c>
      <c r="D44" s="61"/>
      <c r="E44" s="49" t="s">
        <v>55</v>
      </c>
      <c r="F44" s="46">
        <f>D44</f>
        <v>0</v>
      </c>
      <c r="G44" s="61"/>
      <c r="H44" s="49" t="s">
        <v>55</v>
      </c>
      <c r="I44" s="46">
        <f>G44</f>
        <v>0</v>
      </c>
      <c r="J44" s="46">
        <f>G44-D44</f>
        <v>0</v>
      </c>
      <c r="K44" s="48" t="e">
        <f>J44/D44</f>
        <v>#DIV/0!</v>
      </c>
      <c r="L44" s="83" t="e">
        <f>IF(K44&gt;20%,"Informacja dodatkowa",IF(K44&lt;-20%,"Informacja dodatkowa",""))</f>
        <v>#DIV/0!</v>
      </c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27" thickBot="1" thickTop="1">
      <c r="A45" s="3"/>
      <c r="B45" s="35" t="s">
        <v>67</v>
      </c>
      <c r="C45" s="39" t="s">
        <v>68</v>
      </c>
      <c r="D45" s="61"/>
      <c r="E45" s="61"/>
      <c r="F45" s="46">
        <f>D45-E45</f>
        <v>0</v>
      </c>
      <c r="G45" s="61"/>
      <c r="H45" s="61"/>
      <c r="I45" s="46">
        <f>G45-H45</f>
        <v>0</v>
      </c>
      <c r="J45" s="46">
        <f>G45-D45</f>
        <v>0</v>
      </c>
      <c r="K45" s="48" t="e">
        <f>J45/D45</f>
        <v>#DIV/0!</v>
      </c>
      <c r="L45" s="83" t="e">
        <f>IF(K45&gt;20%,"Informacja dodatkowa",IF(K45&lt;-20%,"Informacja dodatkowa",""))</f>
        <v>#DIV/0!</v>
      </c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3.5" thickTop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57"/>
      <c r="B50" s="23" t="s">
        <v>55</v>
      </c>
      <c r="C50" t="s">
        <v>69</v>
      </c>
      <c r="F50" s="22"/>
      <c r="G50" s="22"/>
      <c r="H50" s="22"/>
      <c r="I50" s="22"/>
      <c r="J50" s="2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4"/>
      <c r="B52" s="23" t="s">
        <v>55</v>
      </c>
      <c r="C52" s="5" t="s">
        <v>70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>
      <c r="A56" s="12" t="s">
        <v>74</v>
      </c>
      <c r="B56" s="13"/>
      <c r="C56" s="13"/>
      <c r="D56" s="13"/>
      <c r="E56" s="13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7.25" customHeight="1" thickBo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 thickBot="1">
      <c r="A58" s="3"/>
      <c r="B58" s="259" t="s">
        <v>0</v>
      </c>
      <c r="C58" s="259" t="s">
        <v>75</v>
      </c>
      <c r="D58" s="263" t="s">
        <v>76</v>
      </c>
      <c r="E58" s="264"/>
      <c r="F58" s="261" t="s">
        <v>78</v>
      </c>
      <c r="G58" s="265" t="s">
        <v>77</v>
      </c>
      <c r="H58" s="266"/>
      <c r="I58" s="266"/>
      <c r="J58" s="267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3.5" thickBot="1">
      <c r="A59" s="3"/>
      <c r="B59" s="260"/>
      <c r="C59" s="260"/>
      <c r="D59" s="30" t="s">
        <v>166</v>
      </c>
      <c r="E59" s="30" t="s">
        <v>185</v>
      </c>
      <c r="F59" s="262"/>
      <c r="G59" s="265"/>
      <c r="H59" s="266"/>
      <c r="I59" s="266"/>
      <c r="J59" s="267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3.5" thickBot="1">
      <c r="A60" s="3"/>
      <c r="B60" s="14">
        <v>1</v>
      </c>
      <c r="C60" s="15">
        <v>2</v>
      </c>
      <c r="D60" s="15">
        <v>3</v>
      </c>
      <c r="E60" s="15">
        <v>4</v>
      </c>
      <c r="F60" s="16">
        <v>5</v>
      </c>
      <c r="G60" s="256">
        <v>6</v>
      </c>
      <c r="H60" s="240"/>
      <c r="I60" s="240"/>
      <c r="J60" s="24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3.5" thickBot="1">
      <c r="A61" s="3"/>
      <c r="B61" s="247"/>
      <c r="C61" s="250"/>
      <c r="D61" s="253"/>
      <c r="E61" s="253"/>
      <c r="F61" s="236"/>
      <c r="G61" s="239"/>
      <c r="H61" s="240"/>
      <c r="I61" s="240"/>
      <c r="J61" s="24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3.5" thickBot="1">
      <c r="A62" s="3"/>
      <c r="B62" s="248"/>
      <c r="C62" s="251"/>
      <c r="D62" s="254"/>
      <c r="E62" s="254"/>
      <c r="F62" s="237"/>
      <c r="G62" s="239"/>
      <c r="H62" s="240"/>
      <c r="I62" s="240"/>
      <c r="J62" s="24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3.5" thickBot="1">
      <c r="A63" s="3"/>
      <c r="B63" s="249"/>
      <c r="C63" s="252"/>
      <c r="D63" s="255"/>
      <c r="E63" s="255"/>
      <c r="F63" s="238"/>
      <c r="G63" s="239"/>
      <c r="H63" s="240"/>
      <c r="I63" s="240"/>
      <c r="J63" s="24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3.5" thickBot="1">
      <c r="A64" s="3"/>
      <c r="B64" s="247"/>
      <c r="C64" s="250"/>
      <c r="D64" s="253"/>
      <c r="E64" s="253"/>
      <c r="F64" s="236"/>
      <c r="G64" s="239"/>
      <c r="H64" s="240"/>
      <c r="I64" s="240"/>
      <c r="J64" s="241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3.5" thickBot="1">
      <c r="A65" s="3"/>
      <c r="B65" s="248"/>
      <c r="C65" s="251"/>
      <c r="D65" s="254"/>
      <c r="E65" s="254"/>
      <c r="F65" s="237"/>
      <c r="G65" s="239"/>
      <c r="H65" s="240"/>
      <c r="I65" s="240"/>
      <c r="J65" s="241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3.5" thickBot="1">
      <c r="A66" s="3"/>
      <c r="B66" s="249"/>
      <c r="C66" s="252"/>
      <c r="D66" s="255"/>
      <c r="E66" s="255"/>
      <c r="F66" s="238"/>
      <c r="G66" s="239"/>
      <c r="H66" s="240"/>
      <c r="I66" s="240"/>
      <c r="J66" s="24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5" thickBot="1">
      <c r="A67" s="3"/>
      <c r="B67" s="247"/>
      <c r="C67" s="250"/>
      <c r="D67" s="253"/>
      <c r="E67" s="253"/>
      <c r="F67" s="236"/>
      <c r="G67" s="239"/>
      <c r="H67" s="240"/>
      <c r="I67" s="240"/>
      <c r="J67" s="241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3.5" thickBot="1">
      <c r="A68" s="3"/>
      <c r="B68" s="248"/>
      <c r="C68" s="251"/>
      <c r="D68" s="254"/>
      <c r="E68" s="254"/>
      <c r="F68" s="237"/>
      <c r="G68" s="239"/>
      <c r="H68" s="240"/>
      <c r="I68" s="240"/>
      <c r="J68" s="24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3.5" thickBot="1">
      <c r="A69" s="3"/>
      <c r="B69" s="249"/>
      <c r="C69" s="252"/>
      <c r="D69" s="255"/>
      <c r="E69" s="255"/>
      <c r="F69" s="238"/>
      <c r="G69" s="239"/>
      <c r="H69" s="240"/>
      <c r="I69" s="240"/>
      <c r="J69" s="241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3.5" thickBot="1">
      <c r="A70" s="3"/>
      <c r="B70" s="247"/>
      <c r="C70" s="250"/>
      <c r="D70" s="253"/>
      <c r="E70" s="253"/>
      <c r="F70" s="236"/>
      <c r="G70" s="239"/>
      <c r="H70" s="240"/>
      <c r="I70" s="240"/>
      <c r="J70" s="241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3.5" thickBot="1">
      <c r="A71" s="3"/>
      <c r="B71" s="248"/>
      <c r="C71" s="251"/>
      <c r="D71" s="254"/>
      <c r="E71" s="254"/>
      <c r="F71" s="237"/>
      <c r="G71" s="239"/>
      <c r="H71" s="240"/>
      <c r="I71" s="240"/>
      <c r="J71" s="24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3.5" thickBot="1">
      <c r="A72" s="3"/>
      <c r="B72" s="249"/>
      <c r="C72" s="252"/>
      <c r="D72" s="255"/>
      <c r="E72" s="255"/>
      <c r="F72" s="238"/>
      <c r="G72" s="239"/>
      <c r="H72" s="240"/>
      <c r="I72" s="240"/>
      <c r="J72" s="241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3.5" thickBot="1">
      <c r="A73" s="3"/>
      <c r="B73" s="247"/>
      <c r="C73" s="250"/>
      <c r="D73" s="253"/>
      <c r="E73" s="253"/>
      <c r="F73" s="236"/>
      <c r="G73" s="239"/>
      <c r="H73" s="240"/>
      <c r="I73" s="240"/>
      <c r="J73" s="241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3.5" thickBot="1">
      <c r="A74" s="3"/>
      <c r="B74" s="248"/>
      <c r="C74" s="251"/>
      <c r="D74" s="254"/>
      <c r="E74" s="254"/>
      <c r="F74" s="237"/>
      <c r="G74" s="239"/>
      <c r="H74" s="240"/>
      <c r="I74" s="240"/>
      <c r="J74" s="241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3.5" thickBot="1">
      <c r="A75" s="3"/>
      <c r="B75" s="249"/>
      <c r="C75" s="252"/>
      <c r="D75" s="255"/>
      <c r="E75" s="255"/>
      <c r="F75" s="238"/>
      <c r="G75" s="239"/>
      <c r="H75" s="240"/>
      <c r="I75" s="240"/>
      <c r="J75" s="241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3.5" thickBot="1">
      <c r="A76" s="3"/>
      <c r="B76" s="247"/>
      <c r="C76" s="250"/>
      <c r="D76" s="253"/>
      <c r="E76" s="253"/>
      <c r="F76" s="236"/>
      <c r="G76" s="239"/>
      <c r="H76" s="240"/>
      <c r="I76" s="240"/>
      <c r="J76" s="241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3.5" thickBot="1">
      <c r="A77" s="3"/>
      <c r="B77" s="248"/>
      <c r="C77" s="251"/>
      <c r="D77" s="254"/>
      <c r="E77" s="254"/>
      <c r="F77" s="237"/>
      <c r="G77" s="239"/>
      <c r="H77" s="240"/>
      <c r="I77" s="240"/>
      <c r="J77" s="241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3.5" thickBot="1">
      <c r="A78" s="3"/>
      <c r="B78" s="249"/>
      <c r="C78" s="252"/>
      <c r="D78" s="255"/>
      <c r="E78" s="255"/>
      <c r="F78" s="238"/>
      <c r="G78" s="239"/>
      <c r="H78" s="240"/>
      <c r="I78" s="240"/>
      <c r="J78" s="241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3.5" thickBot="1">
      <c r="A79" s="3"/>
      <c r="B79" s="247"/>
      <c r="C79" s="250"/>
      <c r="D79" s="253"/>
      <c r="E79" s="253"/>
      <c r="F79" s="236"/>
      <c r="G79" s="239"/>
      <c r="H79" s="240"/>
      <c r="I79" s="240"/>
      <c r="J79" s="241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3.5" thickBot="1">
      <c r="A80" s="3"/>
      <c r="B80" s="248"/>
      <c r="C80" s="251"/>
      <c r="D80" s="254"/>
      <c r="E80" s="254"/>
      <c r="F80" s="237"/>
      <c r="G80" s="239"/>
      <c r="H80" s="240"/>
      <c r="I80" s="240"/>
      <c r="J80" s="241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3.5" thickBot="1">
      <c r="A81" s="3"/>
      <c r="B81" s="249"/>
      <c r="C81" s="252"/>
      <c r="D81" s="255"/>
      <c r="E81" s="255"/>
      <c r="F81" s="238"/>
      <c r="G81" s="239"/>
      <c r="H81" s="240"/>
      <c r="I81" s="240"/>
      <c r="J81" s="241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3.5" thickBot="1">
      <c r="A82" s="3"/>
      <c r="B82" s="247"/>
      <c r="C82" s="250"/>
      <c r="D82" s="253"/>
      <c r="E82" s="253"/>
      <c r="F82" s="236"/>
      <c r="G82" s="239"/>
      <c r="H82" s="240"/>
      <c r="I82" s="240"/>
      <c r="J82" s="241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3.5" thickBot="1">
      <c r="A83" s="3"/>
      <c r="B83" s="248"/>
      <c r="C83" s="251"/>
      <c r="D83" s="254"/>
      <c r="E83" s="254"/>
      <c r="F83" s="237"/>
      <c r="G83" s="239"/>
      <c r="H83" s="240"/>
      <c r="I83" s="240"/>
      <c r="J83" s="241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3.5" thickBot="1">
      <c r="A84" s="3"/>
      <c r="B84" s="249"/>
      <c r="C84" s="252"/>
      <c r="D84" s="255"/>
      <c r="E84" s="255"/>
      <c r="F84" s="238"/>
      <c r="G84" s="239"/>
      <c r="H84" s="240"/>
      <c r="I84" s="240"/>
      <c r="J84" s="241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3.5" thickBot="1">
      <c r="A85" s="3"/>
      <c r="B85" s="247"/>
      <c r="C85" s="250"/>
      <c r="D85" s="253"/>
      <c r="E85" s="253"/>
      <c r="F85" s="236"/>
      <c r="G85" s="239"/>
      <c r="H85" s="240"/>
      <c r="I85" s="240"/>
      <c r="J85" s="241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3.5" thickBot="1">
      <c r="A86" s="3"/>
      <c r="B86" s="248"/>
      <c r="C86" s="251"/>
      <c r="D86" s="254"/>
      <c r="E86" s="254"/>
      <c r="F86" s="237"/>
      <c r="G86" s="239"/>
      <c r="H86" s="240"/>
      <c r="I86" s="240"/>
      <c r="J86" s="24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3.5" thickBot="1">
      <c r="A87" s="3"/>
      <c r="B87" s="249"/>
      <c r="C87" s="252"/>
      <c r="D87" s="255"/>
      <c r="E87" s="255"/>
      <c r="F87" s="238"/>
      <c r="G87" s="239"/>
      <c r="H87" s="240"/>
      <c r="I87" s="240"/>
      <c r="J87" s="24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242"/>
      <c r="C88" s="243"/>
      <c r="D88" s="244"/>
      <c r="E88" s="244"/>
      <c r="F88" s="245"/>
      <c r="G88" s="243"/>
      <c r="H88" s="246"/>
      <c r="I88" s="246"/>
      <c r="J88" s="24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234"/>
      <c r="C89" s="232"/>
      <c r="D89" s="235"/>
      <c r="E89" s="235"/>
      <c r="F89" s="231"/>
      <c r="G89" s="232"/>
      <c r="H89" s="233"/>
      <c r="I89" s="233"/>
      <c r="J89" s="23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234"/>
      <c r="C90" s="232"/>
      <c r="D90" s="235"/>
      <c r="E90" s="235"/>
      <c r="F90" s="231"/>
      <c r="G90" s="232"/>
      <c r="H90" s="233"/>
      <c r="I90" s="233"/>
      <c r="J90" s="23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234"/>
      <c r="C91" s="232"/>
      <c r="D91" s="235"/>
      <c r="E91" s="235"/>
      <c r="F91" s="231"/>
      <c r="G91" s="232"/>
      <c r="H91" s="233"/>
      <c r="I91" s="233"/>
      <c r="J91" s="23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234"/>
      <c r="C92" s="232"/>
      <c r="D92" s="235"/>
      <c r="E92" s="235"/>
      <c r="F92" s="231"/>
      <c r="G92" s="232"/>
      <c r="H92" s="233"/>
      <c r="I92" s="233"/>
      <c r="J92" s="23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234"/>
      <c r="C93" s="232"/>
      <c r="D93" s="235"/>
      <c r="E93" s="235"/>
      <c r="F93" s="231"/>
      <c r="G93" s="232"/>
      <c r="H93" s="233"/>
      <c r="I93" s="233"/>
      <c r="J93" s="23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234"/>
      <c r="C94" s="232"/>
      <c r="D94" s="235"/>
      <c r="E94" s="235"/>
      <c r="F94" s="231"/>
      <c r="G94" s="232"/>
      <c r="H94" s="233"/>
      <c r="I94" s="233"/>
      <c r="J94" s="23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234"/>
      <c r="C95" s="232"/>
      <c r="D95" s="235"/>
      <c r="E95" s="235"/>
      <c r="F95" s="231"/>
      <c r="G95" s="232"/>
      <c r="H95" s="233"/>
      <c r="I95" s="233"/>
      <c r="J95" s="23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234"/>
      <c r="C96" s="232"/>
      <c r="D96" s="235"/>
      <c r="E96" s="235"/>
      <c r="F96" s="231"/>
      <c r="G96" s="232"/>
      <c r="H96" s="233"/>
      <c r="I96" s="233"/>
      <c r="J96" s="23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customHeight="1">
      <c r="A97" s="3"/>
      <c r="B97" s="234"/>
      <c r="C97" s="232"/>
      <c r="D97" s="235"/>
      <c r="E97" s="235"/>
      <c r="F97" s="231"/>
      <c r="G97" s="232"/>
      <c r="H97" s="233"/>
      <c r="I97" s="233"/>
      <c r="J97" s="233"/>
      <c r="K97" s="3"/>
      <c r="L97" s="3"/>
      <c r="M97" s="123" t="s">
        <v>168</v>
      </c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234"/>
      <c r="C98" s="232"/>
      <c r="D98" s="235"/>
      <c r="E98" s="235"/>
      <c r="F98" s="231"/>
      <c r="G98" s="232"/>
      <c r="H98" s="233"/>
      <c r="I98" s="233"/>
      <c r="J98" s="23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 customHeight="1">
      <c r="A99" s="3"/>
      <c r="B99" s="234"/>
      <c r="C99" s="232"/>
      <c r="D99" s="235"/>
      <c r="E99" s="235"/>
      <c r="F99" s="231"/>
      <c r="G99" s="232"/>
      <c r="H99" s="233"/>
      <c r="I99" s="233"/>
      <c r="J99" s="233"/>
      <c r="K99" s="299"/>
      <c r="L99" s="300" t="s">
        <v>156</v>
      </c>
      <c r="M99" s="299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234"/>
      <c r="C100" s="232"/>
      <c r="D100" s="235"/>
      <c r="E100" s="235"/>
      <c r="F100" s="231"/>
      <c r="G100" s="232"/>
      <c r="H100" s="233"/>
      <c r="I100" s="233"/>
      <c r="J100" s="233"/>
      <c r="K100" s="299"/>
      <c r="L100" s="301"/>
      <c r="M100" s="299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234"/>
      <c r="C101" s="232"/>
      <c r="D101" s="235"/>
      <c r="E101" s="235"/>
      <c r="F101" s="231"/>
      <c r="G101" s="232"/>
      <c r="H101" s="233"/>
      <c r="I101" s="233"/>
      <c r="J101" s="233"/>
      <c r="K101" s="299"/>
      <c r="L101" s="300" t="s">
        <v>157</v>
      </c>
      <c r="M101" s="299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234"/>
      <c r="C102" s="232"/>
      <c r="D102" s="235"/>
      <c r="E102" s="235"/>
      <c r="F102" s="231"/>
      <c r="G102" s="232"/>
      <c r="H102" s="233"/>
      <c r="I102" s="233"/>
      <c r="J102" s="233"/>
      <c r="K102" s="299"/>
      <c r="L102" s="301"/>
      <c r="M102" s="299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</sheetData>
  <mergeCells count="147">
    <mergeCell ref="E1:I1"/>
    <mergeCell ref="K99:K102"/>
    <mergeCell ref="M99:M102"/>
    <mergeCell ref="L99:L100"/>
    <mergeCell ref="L101:L102"/>
    <mergeCell ref="K41:K42"/>
    <mergeCell ref="L6:L7"/>
    <mergeCell ref="L10:L11"/>
    <mergeCell ref="L19:L20"/>
    <mergeCell ref="L26:L27"/>
    <mergeCell ref="L41:L42"/>
    <mergeCell ref="K26:K27"/>
    <mergeCell ref="K35:K36"/>
    <mergeCell ref="K10:K11"/>
    <mergeCell ref="K19:K20"/>
    <mergeCell ref="G41:G42"/>
    <mergeCell ref="H41:H42"/>
    <mergeCell ref="I41:I42"/>
    <mergeCell ref="J41:J42"/>
    <mergeCell ref="B41:B42"/>
    <mergeCell ref="D41:D42"/>
    <mergeCell ref="E41:E42"/>
    <mergeCell ref="F41:F42"/>
    <mergeCell ref="J35:J36"/>
    <mergeCell ref="B35:B36"/>
    <mergeCell ref="D35:D36"/>
    <mergeCell ref="E35:E36"/>
    <mergeCell ref="F35:F36"/>
    <mergeCell ref="J26:J27"/>
    <mergeCell ref="B26:B27"/>
    <mergeCell ref="E26:E27"/>
    <mergeCell ref="B19:B20"/>
    <mergeCell ref="D19:D20"/>
    <mergeCell ref="E19:E20"/>
    <mergeCell ref="F19:F20"/>
    <mergeCell ref="G19:G20"/>
    <mergeCell ref="H19:H20"/>
    <mergeCell ref="I19:I20"/>
    <mergeCell ref="J19:J20"/>
    <mergeCell ref="J6:J7"/>
    <mergeCell ref="K6:K7"/>
    <mergeCell ref="B10:B11"/>
    <mergeCell ref="D10:D11"/>
    <mergeCell ref="E10:E11"/>
    <mergeCell ref="F10:F11"/>
    <mergeCell ref="G10:G11"/>
    <mergeCell ref="H10:H11"/>
    <mergeCell ref="I10:I11"/>
    <mergeCell ref="J10:J11"/>
    <mergeCell ref="B6:B7"/>
    <mergeCell ref="C6:C7"/>
    <mergeCell ref="D6:F6"/>
    <mergeCell ref="G6:I6"/>
    <mergeCell ref="D61:D63"/>
    <mergeCell ref="L35:L36"/>
    <mergeCell ref="B58:B59"/>
    <mergeCell ref="F58:F59"/>
    <mergeCell ref="C58:C59"/>
    <mergeCell ref="D58:E58"/>
    <mergeCell ref="G58:J59"/>
    <mergeCell ref="G35:G36"/>
    <mergeCell ref="H35:H36"/>
    <mergeCell ref="I35:I36"/>
    <mergeCell ref="D67:D69"/>
    <mergeCell ref="E61:E63"/>
    <mergeCell ref="F61:F63"/>
    <mergeCell ref="B64:B66"/>
    <mergeCell ref="C64:C66"/>
    <mergeCell ref="D64:D66"/>
    <mergeCell ref="E64:E66"/>
    <mergeCell ref="F64:F66"/>
    <mergeCell ref="B61:B63"/>
    <mergeCell ref="C61:C63"/>
    <mergeCell ref="D73:D75"/>
    <mergeCell ref="E67:E69"/>
    <mergeCell ref="F67:F69"/>
    <mergeCell ref="B70:B72"/>
    <mergeCell ref="C70:C72"/>
    <mergeCell ref="D70:D72"/>
    <mergeCell ref="E70:E72"/>
    <mergeCell ref="F70:F72"/>
    <mergeCell ref="B67:B69"/>
    <mergeCell ref="C67:C69"/>
    <mergeCell ref="D79:D81"/>
    <mergeCell ref="E73:E75"/>
    <mergeCell ref="F73:F75"/>
    <mergeCell ref="B76:B78"/>
    <mergeCell ref="C76:C78"/>
    <mergeCell ref="D76:D78"/>
    <mergeCell ref="E76:E78"/>
    <mergeCell ref="F76:F78"/>
    <mergeCell ref="B73:B75"/>
    <mergeCell ref="C73:C75"/>
    <mergeCell ref="G70:J72"/>
    <mergeCell ref="E79:E81"/>
    <mergeCell ref="F79:F81"/>
    <mergeCell ref="B82:B84"/>
    <mergeCell ref="C82:C84"/>
    <mergeCell ref="D82:D84"/>
    <mergeCell ref="E82:E84"/>
    <mergeCell ref="F82:F84"/>
    <mergeCell ref="B79:B81"/>
    <mergeCell ref="C79:C81"/>
    <mergeCell ref="D85:D87"/>
    <mergeCell ref="E85:E87"/>
    <mergeCell ref="G60:J60"/>
    <mergeCell ref="G61:J63"/>
    <mergeCell ref="G64:J66"/>
    <mergeCell ref="G67:J69"/>
    <mergeCell ref="G73:J75"/>
    <mergeCell ref="G76:J78"/>
    <mergeCell ref="G79:J81"/>
    <mergeCell ref="G82:J84"/>
    <mergeCell ref="F85:F87"/>
    <mergeCell ref="G85:J87"/>
    <mergeCell ref="B88:B90"/>
    <mergeCell ref="C88:C90"/>
    <mergeCell ref="D88:D90"/>
    <mergeCell ref="E88:E90"/>
    <mergeCell ref="F88:F90"/>
    <mergeCell ref="G88:J90"/>
    <mergeCell ref="B85:B87"/>
    <mergeCell ref="C85:C87"/>
    <mergeCell ref="B91:B93"/>
    <mergeCell ref="C91:C93"/>
    <mergeCell ref="D91:D93"/>
    <mergeCell ref="E91:E93"/>
    <mergeCell ref="F97:F99"/>
    <mergeCell ref="G97:J99"/>
    <mergeCell ref="B94:B96"/>
    <mergeCell ref="C94:C96"/>
    <mergeCell ref="D94:D96"/>
    <mergeCell ref="E94:E96"/>
    <mergeCell ref="F91:F93"/>
    <mergeCell ref="G91:J93"/>
    <mergeCell ref="F94:F96"/>
    <mergeCell ref="G94:J96"/>
    <mergeCell ref="F100:F102"/>
    <mergeCell ref="G100:J102"/>
    <mergeCell ref="B97:B99"/>
    <mergeCell ref="C97:C99"/>
    <mergeCell ref="B100:B102"/>
    <mergeCell ref="C100:C102"/>
    <mergeCell ref="D100:D102"/>
    <mergeCell ref="E100:E102"/>
    <mergeCell ref="D97:D99"/>
    <mergeCell ref="E97:E9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48" r:id="rId2"/>
  <rowBreaks count="1" manualBreakCount="1">
    <brk id="103" max="255" man="1"/>
  </rowBreaks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3"/>
  <sheetViews>
    <sheetView workbookViewId="0" topLeftCell="A34">
      <selection activeCell="E23" sqref="E23"/>
    </sheetView>
  </sheetViews>
  <sheetFormatPr defaultColWidth="9.140625" defaultRowHeight="12.75"/>
  <cols>
    <col min="2" max="2" width="20.421875" style="0" customWidth="1"/>
    <col min="3" max="3" width="18.00390625" style="0" customWidth="1"/>
    <col min="4" max="4" width="16.7109375" style="0" customWidth="1"/>
    <col min="5" max="5" width="16.57421875" style="0" customWidth="1"/>
    <col min="6" max="6" width="17.421875" style="0" customWidth="1"/>
    <col min="7" max="7" width="16.7109375" style="0" customWidth="1"/>
    <col min="8" max="8" width="16.57421875" style="0" customWidth="1"/>
    <col min="9" max="9" width="17.57421875" style="0" customWidth="1"/>
  </cols>
  <sheetData>
    <row r="1" spans="1:19" ht="12.75">
      <c r="A1" s="3"/>
      <c r="B1" s="3"/>
      <c r="C1" s="229"/>
      <c r="D1" s="298"/>
      <c r="E1" s="298"/>
      <c r="F1" s="298"/>
      <c r="G1" s="29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3.5" thickTop="1">
      <c r="A6" s="3"/>
      <c r="B6" s="305" t="s">
        <v>79</v>
      </c>
      <c r="C6" s="305" t="s">
        <v>35</v>
      </c>
      <c r="D6" s="305" t="s">
        <v>100</v>
      </c>
      <c r="E6" s="305" t="s">
        <v>101</v>
      </c>
      <c r="F6" s="305" t="s">
        <v>48</v>
      </c>
      <c r="G6" s="308" t="s">
        <v>80</v>
      </c>
      <c r="H6" s="313" t="s">
        <v>81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/>
      <c r="B7" s="306"/>
      <c r="C7" s="306"/>
      <c r="D7" s="311"/>
      <c r="E7" s="311"/>
      <c r="F7" s="306"/>
      <c r="G7" s="309"/>
      <c r="H7" s="314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/>
      <c r="B8" s="306"/>
      <c r="C8" s="306"/>
      <c r="D8" s="311"/>
      <c r="E8" s="311"/>
      <c r="F8" s="306"/>
      <c r="G8" s="309"/>
      <c r="H8" s="314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3.5" thickBot="1">
      <c r="A9" s="3"/>
      <c r="B9" s="307"/>
      <c r="C9" s="307"/>
      <c r="D9" s="312"/>
      <c r="E9" s="312"/>
      <c r="F9" s="307"/>
      <c r="G9" s="310"/>
      <c r="H9" s="315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3.5" customHeight="1" thickTop="1">
      <c r="A10" s="3"/>
      <c r="B10" s="330" t="s">
        <v>170</v>
      </c>
      <c r="C10" s="316">
        <v>174079</v>
      </c>
      <c r="D10" s="316">
        <v>1573732.62</v>
      </c>
      <c r="E10" s="316">
        <v>270145.44</v>
      </c>
      <c r="F10" s="316">
        <v>20971.14</v>
      </c>
      <c r="G10" s="319">
        <v>114463.86</v>
      </c>
      <c r="H10" s="322">
        <f>SUM(C10:G13)</f>
        <v>2153392.06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8.25" customHeight="1">
      <c r="A11" s="3"/>
      <c r="B11" s="331"/>
      <c r="C11" s="317"/>
      <c r="D11" s="317"/>
      <c r="E11" s="317"/>
      <c r="F11" s="317"/>
      <c r="G11" s="320"/>
      <c r="H11" s="32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3"/>
      <c r="B12" s="331"/>
      <c r="C12" s="317"/>
      <c r="D12" s="317"/>
      <c r="E12" s="317"/>
      <c r="F12" s="317"/>
      <c r="G12" s="320"/>
      <c r="H12" s="323"/>
      <c r="I12" s="85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1.25" customHeight="1" thickBot="1">
      <c r="A13" s="3"/>
      <c r="B13" s="332"/>
      <c r="C13" s="318"/>
      <c r="D13" s="318"/>
      <c r="E13" s="318"/>
      <c r="F13" s="318"/>
      <c r="G13" s="321"/>
      <c r="H13" s="32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3.5" customHeight="1" thickTop="1">
      <c r="A14" s="3"/>
      <c r="B14" s="50" t="s">
        <v>82</v>
      </c>
      <c r="C14" s="328">
        <f>SUM(C16:C26)</f>
        <v>0</v>
      </c>
      <c r="D14" s="328">
        <f>SUM(D16:D26)</f>
        <v>0</v>
      </c>
      <c r="E14" s="328">
        <f>SUM(E16:E26)</f>
        <v>0</v>
      </c>
      <c r="F14" s="328">
        <f>SUM(F16:F26)</f>
        <v>0</v>
      </c>
      <c r="G14" s="328">
        <f>SUM(G16:G26)</f>
        <v>0</v>
      </c>
      <c r="H14" s="334">
        <f>SUM(C14:G15)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3.5" customHeight="1" thickBot="1">
      <c r="A15" s="3"/>
      <c r="B15" s="51" t="s">
        <v>83</v>
      </c>
      <c r="C15" s="329"/>
      <c r="D15" s="329"/>
      <c r="E15" s="329"/>
      <c r="F15" s="329"/>
      <c r="G15" s="329"/>
      <c r="H15" s="33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6.5" thickBot="1">
      <c r="A16" s="3"/>
      <c r="B16" s="52" t="s">
        <v>84</v>
      </c>
      <c r="C16" s="18"/>
      <c r="D16" s="18"/>
      <c r="E16" s="18"/>
      <c r="F16" s="18"/>
      <c r="G16" s="19"/>
      <c r="H16" s="53">
        <f>SUM(C16:G16)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6.5" thickBot="1">
      <c r="A17" s="3"/>
      <c r="B17" s="52" t="s">
        <v>85</v>
      </c>
      <c r="C17" s="18"/>
      <c r="D17" s="18"/>
      <c r="E17" s="18"/>
      <c r="F17" s="18"/>
      <c r="G17" s="19"/>
      <c r="H17" s="53">
        <f aca="true" t="shared" si="0" ref="H17:H26">SUM(C17:G17)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6.5" thickBot="1">
      <c r="A18" s="3"/>
      <c r="B18" s="52" t="s">
        <v>86</v>
      </c>
      <c r="C18" s="18"/>
      <c r="D18" s="18"/>
      <c r="E18" s="18"/>
      <c r="F18" s="18"/>
      <c r="G18" s="19"/>
      <c r="H18" s="5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6.5" thickBot="1">
      <c r="A19" s="3"/>
      <c r="B19" s="52" t="s">
        <v>87</v>
      </c>
      <c r="C19" s="18"/>
      <c r="D19" s="18"/>
      <c r="E19" s="18"/>
      <c r="F19" s="18"/>
      <c r="G19" s="19"/>
      <c r="H19" s="5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6.5" thickBot="1">
      <c r="A20" s="3"/>
      <c r="B20" s="52" t="s">
        <v>88</v>
      </c>
      <c r="C20" s="18"/>
      <c r="D20" s="18"/>
      <c r="E20" s="18"/>
      <c r="F20" s="18"/>
      <c r="G20" s="19"/>
      <c r="H20" s="5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6.5" thickBot="1">
      <c r="A21" s="3"/>
      <c r="B21" s="52" t="s">
        <v>89</v>
      </c>
      <c r="C21" s="18"/>
      <c r="D21" s="18"/>
      <c r="E21" s="18"/>
      <c r="F21" s="18"/>
      <c r="G21" s="19"/>
      <c r="H21" s="5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6.5" thickBot="1">
      <c r="A22" s="3"/>
      <c r="B22" s="52" t="s">
        <v>90</v>
      </c>
      <c r="C22" s="18"/>
      <c r="D22" s="18"/>
      <c r="E22" s="18"/>
      <c r="F22" s="18"/>
      <c r="G22" s="19"/>
      <c r="H22" s="5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6.5" thickBot="1">
      <c r="A23" s="3"/>
      <c r="B23" s="52" t="s">
        <v>91</v>
      </c>
      <c r="C23" s="18"/>
      <c r="D23" s="18"/>
      <c r="E23" s="18"/>
      <c r="F23" s="18"/>
      <c r="G23" s="19"/>
      <c r="H23" s="5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6.5" thickBot="1">
      <c r="A24" s="3"/>
      <c r="B24" s="52" t="s">
        <v>92</v>
      </c>
      <c r="C24" s="18"/>
      <c r="D24" s="18"/>
      <c r="E24" s="18"/>
      <c r="F24" s="18"/>
      <c r="G24" s="19"/>
      <c r="H24" s="5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6.5" thickBot="1">
      <c r="A25" s="3"/>
      <c r="B25" s="52" t="s">
        <v>93</v>
      </c>
      <c r="C25" s="18"/>
      <c r="D25" s="18"/>
      <c r="E25" s="18"/>
      <c r="F25" s="18"/>
      <c r="G25" s="19"/>
      <c r="H25" s="5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6.5" thickBot="1">
      <c r="A26" s="3"/>
      <c r="B26" s="52" t="s">
        <v>94</v>
      </c>
      <c r="C26" s="18"/>
      <c r="D26" s="18"/>
      <c r="E26" s="18"/>
      <c r="F26" s="18"/>
      <c r="G26" s="19"/>
      <c r="H26" s="5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3.5" customHeight="1" thickTop="1">
      <c r="A27" s="3"/>
      <c r="B27" s="50" t="s">
        <v>95</v>
      </c>
      <c r="C27" s="328">
        <f>SUM(C29:C39)</f>
        <v>0</v>
      </c>
      <c r="D27" s="328">
        <f>SUM(D29:D39)</f>
        <v>0</v>
      </c>
      <c r="E27" s="328">
        <f>SUM(E29:E39)</f>
        <v>0</v>
      </c>
      <c r="F27" s="328">
        <f>SUM(F29:F39)</f>
        <v>0</v>
      </c>
      <c r="G27" s="328">
        <f>SUM(G29:G39)</f>
        <v>0</v>
      </c>
      <c r="H27" s="334">
        <f>SUM(C27:G28)</f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3.5" customHeight="1" thickBot="1">
      <c r="A28" s="3"/>
      <c r="B28" s="51" t="s">
        <v>83</v>
      </c>
      <c r="C28" s="329"/>
      <c r="D28" s="329"/>
      <c r="E28" s="329"/>
      <c r="F28" s="329"/>
      <c r="G28" s="329"/>
      <c r="H28" s="33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6.5" thickBot="1">
      <c r="A29" s="3"/>
      <c r="B29" s="52" t="s">
        <v>96</v>
      </c>
      <c r="C29" s="18"/>
      <c r="D29" s="18"/>
      <c r="E29" s="18"/>
      <c r="F29" s="18"/>
      <c r="G29" s="19"/>
      <c r="H29" s="53">
        <f>SUM(C29:G29)</f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6.5" thickBot="1">
      <c r="A30" s="3"/>
      <c r="B30" s="52" t="s">
        <v>97</v>
      </c>
      <c r="C30" s="18"/>
      <c r="D30" s="18"/>
      <c r="E30" s="18"/>
      <c r="F30" s="18"/>
      <c r="G30" s="19"/>
      <c r="H30" s="53">
        <f aca="true" t="shared" si="1" ref="H30:H39">SUM(C30:G30)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6.5" thickBot="1">
      <c r="A31" s="3"/>
      <c r="B31" s="52" t="s">
        <v>98</v>
      </c>
      <c r="C31" s="18"/>
      <c r="D31" s="18"/>
      <c r="E31" s="18"/>
      <c r="F31" s="18"/>
      <c r="G31" s="19"/>
      <c r="H31" s="53">
        <f t="shared" si="1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6.5" thickBot="1">
      <c r="A32" s="3"/>
      <c r="B32" s="52" t="s">
        <v>86</v>
      </c>
      <c r="C32" s="18"/>
      <c r="D32" s="18"/>
      <c r="E32" s="18"/>
      <c r="F32" s="18"/>
      <c r="G32" s="19"/>
      <c r="H32" s="53">
        <f t="shared" si="1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6.5" thickBot="1">
      <c r="A33" s="3"/>
      <c r="B33" s="52" t="s">
        <v>87</v>
      </c>
      <c r="C33" s="18"/>
      <c r="D33" s="18"/>
      <c r="E33" s="18"/>
      <c r="F33" s="18"/>
      <c r="G33" s="19"/>
      <c r="H33" s="53">
        <f t="shared" si="1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6.5" thickBot="1">
      <c r="A34" s="3"/>
      <c r="B34" s="52" t="s">
        <v>99</v>
      </c>
      <c r="C34" s="18"/>
      <c r="D34" s="18"/>
      <c r="E34" s="18"/>
      <c r="F34" s="18"/>
      <c r="G34" s="19"/>
      <c r="H34" s="53">
        <f t="shared" si="1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6.5" thickBot="1">
      <c r="A35" s="3"/>
      <c r="B35" s="52" t="s">
        <v>89</v>
      </c>
      <c r="C35" s="18"/>
      <c r="D35" s="18"/>
      <c r="E35" s="18"/>
      <c r="F35" s="18"/>
      <c r="G35" s="19"/>
      <c r="H35" s="53">
        <f t="shared" si="1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6.5" thickBot="1">
      <c r="A36" s="3"/>
      <c r="B36" s="52" t="s">
        <v>90</v>
      </c>
      <c r="C36" s="18"/>
      <c r="D36" s="18"/>
      <c r="E36" s="18"/>
      <c r="F36" s="18"/>
      <c r="G36" s="19"/>
      <c r="H36" s="53">
        <f t="shared" si="1"/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6.5" thickBot="1">
      <c r="A37" s="3"/>
      <c r="B37" s="52" t="s">
        <v>91</v>
      </c>
      <c r="C37" s="18"/>
      <c r="D37" s="18"/>
      <c r="E37" s="18"/>
      <c r="F37" s="18"/>
      <c r="G37" s="19"/>
      <c r="H37" s="53">
        <f t="shared" si="1"/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6.5" thickBot="1">
      <c r="A38" s="3"/>
      <c r="B38" s="52" t="s">
        <v>93</v>
      </c>
      <c r="C38" s="18"/>
      <c r="D38" s="18"/>
      <c r="E38" s="18"/>
      <c r="F38" s="18"/>
      <c r="G38" s="19"/>
      <c r="H38" s="53">
        <f t="shared" si="1"/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" customHeight="1" thickBot="1">
      <c r="A39" s="3"/>
      <c r="B39" s="52" t="s">
        <v>94</v>
      </c>
      <c r="C39" s="18"/>
      <c r="D39" s="18"/>
      <c r="E39" s="18"/>
      <c r="F39" s="18"/>
      <c r="G39" s="19"/>
      <c r="H39" s="53">
        <f t="shared" si="1"/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3.5" customHeight="1" hidden="1" thickTop="1">
      <c r="A40" s="3"/>
      <c r="B40" s="333" t="s">
        <v>171</v>
      </c>
      <c r="C40" s="325">
        <f>C10+C14-C27</f>
        <v>174079</v>
      </c>
      <c r="D40" s="325">
        <f>D10+D14-D27</f>
        <v>1573732.62</v>
      </c>
      <c r="E40" s="325">
        <f>E10+E14-E27</f>
        <v>270145.44</v>
      </c>
      <c r="F40" s="325">
        <f>F10+F14-F27</f>
        <v>20971.14</v>
      </c>
      <c r="G40" s="325">
        <f>G10+G14-G27</f>
        <v>114463.86</v>
      </c>
      <c r="H40" s="322">
        <f>SUM(C40:G44)</f>
        <v>2153392.06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>
      <c r="A41" s="3"/>
      <c r="B41" s="331"/>
      <c r="C41" s="326"/>
      <c r="D41" s="326"/>
      <c r="E41" s="326"/>
      <c r="F41" s="326"/>
      <c r="G41" s="326"/>
      <c r="H41" s="32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 customHeight="1">
      <c r="A42" s="3"/>
      <c r="B42" s="331"/>
      <c r="C42" s="326"/>
      <c r="D42" s="326"/>
      <c r="E42" s="326"/>
      <c r="F42" s="326"/>
      <c r="G42" s="326"/>
      <c r="H42" s="323"/>
      <c r="I42" s="85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 customHeight="1">
      <c r="A43" s="3"/>
      <c r="B43" s="331"/>
      <c r="C43" s="326"/>
      <c r="D43" s="326"/>
      <c r="E43" s="326"/>
      <c r="F43" s="326"/>
      <c r="G43" s="326"/>
      <c r="H43" s="32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3.5" customHeight="1" thickBot="1">
      <c r="A44" s="3"/>
      <c r="B44" s="332"/>
      <c r="C44" s="327"/>
      <c r="D44" s="327"/>
      <c r="E44" s="327"/>
      <c r="F44" s="327"/>
      <c r="G44" s="327"/>
      <c r="H44" s="32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8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3"/>
      <c r="B72" s="3"/>
      <c r="C72" s="84"/>
      <c r="D72" s="84"/>
      <c r="E72" s="84"/>
      <c r="F72" s="84"/>
      <c r="G72" s="8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3"/>
      <c r="B97" s="3"/>
      <c r="C97" s="3"/>
      <c r="D97" s="3"/>
      <c r="E97" s="3"/>
      <c r="F97" s="3"/>
      <c r="G97" s="3"/>
      <c r="H97" s="3"/>
      <c r="I97" s="123" t="s">
        <v>169</v>
      </c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3"/>
      <c r="B99" s="3"/>
      <c r="C99" s="3"/>
      <c r="D99" s="3"/>
      <c r="E99" s="3"/>
      <c r="F99" s="3"/>
      <c r="G99" s="299"/>
      <c r="H99" s="300" t="s">
        <v>156</v>
      </c>
      <c r="I99" s="299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3"/>
      <c r="B100" s="3"/>
      <c r="C100" s="3"/>
      <c r="D100" s="3"/>
      <c r="E100" s="3"/>
      <c r="F100" s="3"/>
      <c r="G100" s="299"/>
      <c r="H100" s="301"/>
      <c r="I100" s="299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3"/>
      <c r="B101" s="3"/>
      <c r="C101" s="3"/>
      <c r="D101" s="3"/>
      <c r="E101" s="3"/>
      <c r="F101" s="3"/>
      <c r="G101" s="299"/>
      <c r="H101" s="300" t="s">
        <v>157</v>
      </c>
      <c r="I101" s="299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3"/>
      <c r="B102" s="3"/>
      <c r="C102" s="3"/>
      <c r="D102" s="3"/>
      <c r="E102" s="3"/>
      <c r="F102" s="3"/>
      <c r="G102" s="299"/>
      <c r="H102" s="301"/>
      <c r="I102" s="299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13" spans="3:7" ht="12.75">
      <c r="C113" s="77">
        <f>C10</f>
        <v>174079</v>
      </c>
      <c r="D113" s="77">
        <f>D10</f>
        <v>1573732.62</v>
      </c>
      <c r="E113" s="77">
        <f>E10</f>
        <v>270145.44</v>
      </c>
      <c r="F113" s="77">
        <f>F10</f>
        <v>20971.14</v>
      </c>
      <c r="G113" s="77">
        <f>G10</f>
        <v>114463.86</v>
      </c>
    </row>
  </sheetData>
  <mergeCells count="38">
    <mergeCell ref="C1:G1"/>
    <mergeCell ref="G99:G102"/>
    <mergeCell ref="H99:H100"/>
    <mergeCell ref="I99:I102"/>
    <mergeCell ref="H101:H102"/>
    <mergeCell ref="G40:G44"/>
    <mergeCell ref="H40:H44"/>
    <mergeCell ref="F40:F44"/>
    <mergeCell ref="G14:G15"/>
    <mergeCell ref="H14:H15"/>
    <mergeCell ref="F27:F28"/>
    <mergeCell ref="G27:G28"/>
    <mergeCell ref="H27:H28"/>
    <mergeCell ref="C14:C15"/>
    <mergeCell ref="D14:D15"/>
    <mergeCell ref="E14:E15"/>
    <mergeCell ref="F14:F15"/>
    <mergeCell ref="B10:B13"/>
    <mergeCell ref="B40:B44"/>
    <mergeCell ref="C40:C44"/>
    <mergeCell ref="D40:D44"/>
    <mergeCell ref="E40:E44"/>
    <mergeCell ref="C27:C28"/>
    <mergeCell ref="D27:D28"/>
    <mergeCell ref="E27:E28"/>
    <mergeCell ref="H6:H9"/>
    <mergeCell ref="C10:C13"/>
    <mergeCell ref="D10:D13"/>
    <mergeCell ref="E10:E13"/>
    <mergeCell ref="F10:F13"/>
    <mergeCell ref="G10:G13"/>
    <mergeCell ref="H10:H13"/>
    <mergeCell ref="D6:D9"/>
    <mergeCell ref="B6:B9"/>
    <mergeCell ref="C6:C9"/>
    <mergeCell ref="F6:F9"/>
    <mergeCell ref="G6:G9"/>
    <mergeCell ref="E6:E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56" r:id="rId2"/>
  <rowBreaks count="1" manualBreakCount="1">
    <brk id="103" max="255" man="1"/>
  </rowBreaks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3"/>
  <sheetViews>
    <sheetView workbookViewId="0" topLeftCell="A31">
      <selection activeCell="F50" sqref="F50:F52"/>
    </sheetView>
  </sheetViews>
  <sheetFormatPr defaultColWidth="9.140625" defaultRowHeight="12.75"/>
  <cols>
    <col min="2" max="2" width="6.57421875" style="0" customWidth="1"/>
    <col min="3" max="3" width="29.140625" style="0" customWidth="1"/>
    <col min="4" max="4" width="20.7109375" style="0" customWidth="1"/>
    <col min="5" max="5" width="19.8515625" style="0" customWidth="1"/>
    <col min="6" max="6" width="13.8515625" style="0" customWidth="1"/>
    <col min="7" max="7" width="15.57421875" style="0" customWidth="1"/>
    <col min="9" max="9" width="10.140625" style="0" customWidth="1"/>
    <col min="10" max="10" width="15.140625" style="0" customWidth="1"/>
    <col min="11" max="11" width="14.140625" style="0" customWidth="1"/>
  </cols>
  <sheetData>
    <row r="1" spans="1:17" ht="12.75">
      <c r="A1" s="3"/>
      <c r="B1" s="3"/>
      <c r="C1" s="229"/>
      <c r="D1" s="298"/>
      <c r="E1" s="298"/>
      <c r="F1" s="298"/>
      <c r="G1" s="298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3"/>
      <c r="B6" s="305" t="s">
        <v>0</v>
      </c>
      <c r="C6" s="305" t="s">
        <v>1</v>
      </c>
      <c r="D6" s="382" t="s">
        <v>102</v>
      </c>
      <c r="E6" s="383"/>
      <c r="F6" s="386" t="s">
        <v>104</v>
      </c>
      <c r="G6" s="261" t="s">
        <v>122</v>
      </c>
      <c r="H6" s="342" t="s">
        <v>71</v>
      </c>
      <c r="I6" s="343"/>
      <c r="J6" s="3"/>
      <c r="K6" s="3"/>
      <c r="L6" s="3"/>
      <c r="M6" s="3"/>
      <c r="N6" s="3"/>
      <c r="O6" s="3"/>
      <c r="P6" s="3"/>
      <c r="Q6" s="3"/>
    </row>
    <row r="7" spans="1:17" ht="16.5" thickBot="1">
      <c r="A7" s="3"/>
      <c r="B7" s="306"/>
      <c r="C7" s="306"/>
      <c r="D7" s="384" t="s">
        <v>103</v>
      </c>
      <c r="E7" s="385"/>
      <c r="F7" s="387"/>
      <c r="G7" s="389"/>
      <c r="H7" s="344"/>
      <c r="I7" s="345"/>
      <c r="J7" s="3"/>
      <c r="K7" s="3"/>
      <c r="L7" s="3"/>
      <c r="M7" s="3"/>
      <c r="N7" s="3"/>
      <c r="O7" s="3"/>
      <c r="P7" s="3"/>
      <c r="Q7" s="3"/>
    </row>
    <row r="8" spans="1:17" ht="13.5" thickBot="1">
      <c r="A8" s="3"/>
      <c r="B8" s="381"/>
      <c r="C8" s="381"/>
      <c r="D8" s="30" t="s">
        <v>166</v>
      </c>
      <c r="E8" s="30" t="s">
        <v>185</v>
      </c>
      <c r="F8" s="388"/>
      <c r="G8" s="262"/>
      <c r="H8" s="346"/>
      <c r="I8" s="347"/>
      <c r="J8" s="3"/>
      <c r="K8" s="3"/>
      <c r="L8" s="3"/>
      <c r="M8" s="3"/>
      <c r="N8" s="3"/>
      <c r="O8" s="3"/>
      <c r="P8" s="3"/>
      <c r="Q8" s="3"/>
    </row>
    <row r="9" spans="1:17" ht="13.5" thickBot="1">
      <c r="A9" s="3"/>
      <c r="B9" s="1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348">
        <v>7</v>
      </c>
      <c r="I9" s="349"/>
      <c r="J9" s="3"/>
      <c r="K9" s="3"/>
      <c r="L9" s="3"/>
      <c r="M9" s="3"/>
      <c r="N9" s="3"/>
      <c r="O9" s="3"/>
      <c r="P9" s="3"/>
      <c r="Q9" s="3"/>
    </row>
    <row r="10" spans="1:17" ht="17.25" thickBot="1" thickTop="1">
      <c r="A10" s="3"/>
      <c r="B10" s="75" t="s">
        <v>105</v>
      </c>
      <c r="C10" s="74" t="s">
        <v>106</v>
      </c>
      <c r="D10" s="66">
        <f>+D19+D12+D11</f>
        <v>189894.86</v>
      </c>
      <c r="E10" s="66">
        <f>+E19+E12+E11</f>
        <v>102882.48999999999</v>
      </c>
      <c r="F10" s="66">
        <f aca="true" t="shared" si="0" ref="F10:F24">E10-D10</f>
        <v>-87012.37</v>
      </c>
      <c r="G10" s="45">
        <f aca="true" t="shared" si="1" ref="G10:G24">F10/D10</f>
        <v>-0.4582134029325491</v>
      </c>
      <c r="H10" s="350" t="str">
        <f aca="true" t="shared" si="2" ref="H10:H22">IF(G10&gt;20%,"Informacja dodatkowa",IF(G10&lt;-20%,"Informacja dodatkowa",""))</f>
        <v>Informacja dodatkowa</v>
      </c>
      <c r="I10" s="351"/>
      <c r="J10" s="3"/>
      <c r="K10" s="3"/>
      <c r="L10" s="3"/>
      <c r="M10" s="3"/>
      <c r="N10" s="3"/>
      <c r="O10" s="3"/>
      <c r="P10" s="3"/>
      <c r="Q10" s="3"/>
    </row>
    <row r="11" spans="1:17" ht="14.25" thickBot="1" thickTop="1">
      <c r="A11" s="3"/>
      <c r="B11" s="35" t="s">
        <v>7</v>
      </c>
      <c r="C11" s="39" t="s">
        <v>107</v>
      </c>
      <c r="D11" s="24">
        <v>4657.61</v>
      </c>
      <c r="E11" s="24">
        <v>4657.61</v>
      </c>
      <c r="F11" s="67">
        <f t="shared" si="0"/>
        <v>0</v>
      </c>
      <c r="G11" s="47">
        <f t="shared" si="1"/>
        <v>0</v>
      </c>
      <c r="H11" s="350">
        <f t="shared" si="2"/>
      </c>
      <c r="I11" s="351"/>
      <c r="J11" s="3"/>
      <c r="K11" s="3"/>
      <c r="L11" s="3"/>
      <c r="M11" s="3"/>
      <c r="N11" s="3"/>
      <c r="O11" s="3"/>
      <c r="P11" s="3"/>
      <c r="Q11" s="3"/>
    </row>
    <row r="12" spans="1:17" ht="14.25" thickBot="1" thickTop="1">
      <c r="A12" s="3"/>
      <c r="B12" s="35" t="s">
        <v>31</v>
      </c>
      <c r="C12" s="39" t="s">
        <v>108</v>
      </c>
      <c r="D12" s="67">
        <f>SUM(D13:D17)</f>
        <v>32537.95</v>
      </c>
      <c r="E12" s="67">
        <f>SUM(E13:E17)</f>
        <v>9342.09</v>
      </c>
      <c r="F12" s="67">
        <f t="shared" si="0"/>
        <v>-23195.86</v>
      </c>
      <c r="G12" s="47">
        <f t="shared" si="1"/>
        <v>-0.7128863373384002</v>
      </c>
      <c r="H12" s="350" t="str">
        <f t="shared" si="2"/>
        <v>Informacja dodatkowa</v>
      </c>
      <c r="I12" s="351"/>
      <c r="J12" s="3"/>
      <c r="K12" s="3"/>
      <c r="L12" s="3"/>
      <c r="M12" s="3"/>
      <c r="N12" s="3"/>
      <c r="O12" s="3"/>
      <c r="P12" s="3"/>
      <c r="Q12" s="3"/>
    </row>
    <row r="13" spans="1:17" ht="14.25" thickBot="1" thickTop="1">
      <c r="A13" s="3"/>
      <c r="B13" s="36" t="s">
        <v>10</v>
      </c>
      <c r="C13" s="41" t="s">
        <v>109</v>
      </c>
      <c r="D13" s="26">
        <v>5570.32</v>
      </c>
      <c r="E13" s="26">
        <v>0</v>
      </c>
      <c r="F13" s="68">
        <f t="shared" si="0"/>
        <v>-5570.32</v>
      </c>
      <c r="G13" s="60">
        <f t="shared" si="1"/>
        <v>-1</v>
      </c>
      <c r="H13" s="352" t="str">
        <f t="shared" si="2"/>
        <v>Informacja dodatkowa</v>
      </c>
      <c r="I13" s="353"/>
      <c r="J13" s="3"/>
      <c r="K13" s="3"/>
      <c r="L13" s="3"/>
      <c r="M13" s="3"/>
      <c r="N13" s="3"/>
      <c r="O13" s="3"/>
      <c r="P13" s="3"/>
      <c r="Q13" s="3"/>
    </row>
    <row r="14" spans="1:17" ht="13.5" thickBot="1">
      <c r="A14" s="3"/>
      <c r="B14" s="36" t="s">
        <v>12</v>
      </c>
      <c r="C14" s="41" t="s">
        <v>110</v>
      </c>
      <c r="D14" s="26"/>
      <c r="E14" s="26"/>
      <c r="F14" s="68">
        <f t="shared" si="0"/>
        <v>0</v>
      </c>
      <c r="G14" s="60" t="e">
        <f t="shared" si="1"/>
        <v>#DIV/0!</v>
      </c>
      <c r="H14" s="352" t="e">
        <f t="shared" si="2"/>
        <v>#DIV/0!</v>
      </c>
      <c r="I14" s="353"/>
      <c r="J14" s="3"/>
      <c r="K14" s="3"/>
      <c r="L14" s="3"/>
      <c r="M14" s="3"/>
      <c r="N14" s="3"/>
      <c r="O14" s="3"/>
      <c r="P14" s="3"/>
      <c r="Q14" s="3"/>
    </row>
    <row r="15" spans="1:17" ht="26.25" thickBot="1">
      <c r="A15" s="3"/>
      <c r="B15" s="36" t="s">
        <v>14</v>
      </c>
      <c r="C15" s="41" t="s">
        <v>111</v>
      </c>
      <c r="D15" s="26"/>
      <c r="E15" s="26"/>
      <c r="F15" s="68">
        <f t="shared" si="0"/>
        <v>0</v>
      </c>
      <c r="G15" s="60" t="e">
        <f t="shared" si="1"/>
        <v>#DIV/0!</v>
      </c>
      <c r="H15" s="340" t="e">
        <f t="shared" si="2"/>
        <v>#DIV/0!</v>
      </c>
      <c r="I15" s="341"/>
      <c r="J15" s="3"/>
      <c r="K15" s="3"/>
      <c r="L15" s="3"/>
      <c r="M15" s="3"/>
      <c r="N15" s="3"/>
      <c r="O15" s="3"/>
      <c r="P15" s="3"/>
      <c r="Q15" s="3"/>
    </row>
    <row r="16" spans="1:17" ht="13.5" thickBot="1">
      <c r="A16" s="3"/>
      <c r="B16" s="36" t="s">
        <v>16</v>
      </c>
      <c r="C16" s="41" t="s">
        <v>112</v>
      </c>
      <c r="D16" s="26">
        <v>26967.63</v>
      </c>
      <c r="E16" s="26">
        <v>9342.09</v>
      </c>
      <c r="F16" s="68">
        <f t="shared" si="0"/>
        <v>-17625.54</v>
      </c>
      <c r="G16" s="60">
        <f t="shared" si="1"/>
        <v>-0.6535813491953131</v>
      </c>
      <c r="H16" s="340" t="str">
        <f t="shared" si="2"/>
        <v>Informacja dodatkowa</v>
      </c>
      <c r="I16" s="341"/>
      <c r="J16" s="3"/>
      <c r="K16" s="3"/>
      <c r="L16" s="3"/>
      <c r="M16" s="3"/>
      <c r="N16" s="3"/>
      <c r="O16" s="3"/>
      <c r="P16" s="3"/>
      <c r="Q16" s="3"/>
    </row>
    <row r="17" spans="1:17" ht="39" thickBot="1">
      <c r="A17" s="3"/>
      <c r="B17" s="64" t="s">
        <v>18</v>
      </c>
      <c r="C17" s="42" t="s">
        <v>113</v>
      </c>
      <c r="D17" s="27"/>
      <c r="E17" s="27"/>
      <c r="F17" s="68">
        <f t="shared" si="0"/>
        <v>0</v>
      </c>
      <c r="G17" s="60" t="e">
        <f t="shared" si="1"/>
        <v>#DIV/0!</v>
      </c>
      <c r="H17" s="390" t="e">
        <f t="shared" si="2"/>
        <v>#DIV/0!</v>
      </c>
      <c r="I17" s="391"/>
      <c r="J17" s="3"/>
      <c r="K17" s="3"/>
      <c r="L17" s="3"/>
      <c r="M17" s="3"/>
      <c r="N17" s="3"/>
      <c r="O17" s="3"/>
      <c r="P17" s="3"/>
      <c r="Q17" s="3"/>
    </row>
    <row r="18" spans="1:17" ht="27" thickBot="1" thickTop="1">
      <c r="A18" s="3"/>
      <c r="B18" s="65" t="s">
        <v>57</v>
      </c>
      <c r="C18" s="62" t="s">
        <v>114</v>
      </c>
      <c r="D18" s="25"/>
      <c r="E18" s="25"/>
      <c r="F18" s="69">
        <f t="shared" si="0"/>
        <v>0</v>
      </c>
      <c r="G18" s="70" t="e">
        <f t="shared" si="1"/>
        <v>#DIV/0!</v>
      </c>
      <c r="H18" s="336" t="e">
        <f t="shared" si="2"/>
        <v>#DIV/0!</v>
      </c>
      <c r="I18" s="337"/>
      <c r="J18" s="3"/>
      <c r="K18" s="3"/>
      <c r="L18" s="3"/>
      <c r="M18" s="3"/>
      <c r="N18" s="3"/>
      <c r="O18" s="3"/>
      <c r="P18" s="3"/>
      <c r="Q18" s="3"/>
    </row>
    <row r="19" spans="1:17" ht="14.25" thickBot="1" thickTop="1">
      <c r="A19" s="3"/>
      <c r="B19" s="35" t="s">
        <v>59</v>
      </c>
      <c r="C19" s="39" t="s">
        <v>115</v>
      </c>
      <c r="D19" s="67">
        <f>SUM(D20:D22)</f>
        <v>152699.3</v>
      </c>
      <c r="E19" s="67">
        <f>SUM(E20:E22)</f>
        <v>88882.79</v>
      </c>
      <c r="F19" s="67">
        <f t="shared" si="0"/>
        <v>-63816.509999999995</v>
      </c>
      <c r="G19" s="47">
        <f t="shared" si="1"/>
        <v>-0.41792274096868814</v>
      </c>
      <c r="H19" s="336" t="str">
        <f t="shared" si="2"/>
        <v>Informacja dodatkowa</v>
      </c>
      <c r="I19" s="337"/>
      <c r="J19" s="3"/>
      <c r="K19" s="3"/>
      <c r="L19" s="3"/>
      <c r="M19" s="3"/>
      <c r="N19" s="3"/>
      <c r="O19" s="3"/>
      <c r="P19" s="3"/>
      <c r="Q19" s="3"/>
    </row>
    <row r="20" spans="1:17" ht="14.25" thickBot="1" thickTop="1">
      <c r="A20" s="3"/>
      <c r="B20" s="36" t="s">
        <v>10</v>
      </c>
      <c r="C20" s="41" t="s">
        <v>116</v>
      </c>
      <c r="D20" s="26"/>
      <c r="E20" s="26"/>
      <c r="F20" s="68">
        <f t="shared" si="0"/>
        <v>0</v>
      </c>
      <c r="G20" s="60" t="e">
        <f t="shared" si="1"/>
        <v>#DIV/0!</v>
      </c>
      <c r="H20" s="338" t="e">
        <f t="shared" si="2"/>
        <v>#DIV/0!</v>
      </c>
      <c r="I20" s="339"/>
      <c r="J20" s="3"/>
      <c r="K20" s="3"/>
      <c r="L20" s="3"/>
      <c r="M20" s="3"/>
      <c r="N20" s="3"/>
      <c r="O20" s="3"/>
      <c r="P20" s="3"/>
      <c r="Q20" s="3"/>
    </row>
    <row r="21" spans="1:17" ht="13.5" thickBot="1">
      <c r="A21" s="3"/>
      <c r="B21" s="36" t="s">
        <v>12</v>
      </c>
      <c r="C21" s="41" t="s">
        <v>117</v>
      </c>
      <c r="D21" s="26">
        <v>152699.3</v>
      </c>
      <c r="E21" s="26">
        <v>88882.79</v>
      </c>
      <c r="F21" s="68">
        <f t="shared" si="0"/>
        <v>-63816.509999999995</v>
      </c>
      <c r="G21" s="60">
        <f t="shared" si="1"/>
        <v>-0.41792274096868814</v>
      </c>
      <c r="H21" s="340" t="str">
        <f t="shared" si="2"/>
        <v>Informacja dodatkowa</v>
      </c>
      <c r="I21" s="341"/>
      <c r="J21" s="3"/>
      <c r="K21" s="3"/>
      <c r="L21" s="3"/>
      <c r="M21" s="3"/>
      <c r="N21" s="3"/>
      <c r="O21" s="3"/>
      <c r="P21" s="3"/>
      <c r="Q21" s="3"/>
    </row>
    <row r="22" spans="1:17" ht="13.5" thickBot="1">
      <c r="A22" s="3"/>
      <c r="B22" s="37" t="s">
        <v>14</v>
      </c>
      <c r="C22" s="43" t="s">
        <v>118</v>
      </c>
      <c r="D22" s="28"/>
      <c r="E22" s="28"/>
      <c r="F22" s="71">
        <f t="shared" si="0"/>
        <v>0</v>
      </c>
      <c r="G22" s="72" t="e">
        <f t="shared" si="1"/>
        <v>#DIV/0!</v>
      </c>
      <c r="H22" s="336" t="e">
        <f t="shared" si="2"/>
        <v>#DIV/0!</v>
      </c>
      <c r="I22" s="337"/>
      <c r="J22" s="3"/>
      <c r="K22" s="3"/>
      <c r="L22" s="3"/>
      <c r="M22" s="3"/>
      <c r="N22" s="3"/>
      <c r="O22" s="3"/>
      <c r="P22" s="3"/>
      <c r="Q22" s="3"/>
    </row>
    <row r="23" spans="1:17" ht="27" thickBot="1" thickTop="1">
      <c r="A23" s="3"/>
      <c r="B23" s="35" t="s">
        <v>65</v>
      </c>
      <c r="C23" s="63" t="s">
        <v>119</v>
      </c>
      <c r="D23" s="24">
        <v>2500</v>
      </c>
      <c r="E23" s="24">
        <v>0</v>
      </c>
      <c r="F23" s="67">
        <f t="shared" si="0"/>
        <v>-2500</v>
      </c>
      <c r="G23" s="47">
        <f t="shared" si="1"/>
        <v>-1</v>
      </c>
      <c r="H23" s="350" t="s">
        <v>183</v>
      </c>
      <c r="I23" s="351"/>
      <c r="J23" s="3"/>
      <c r="K23" s="3"/>
      <c r="L23" s="3"/>
      <c r="M23" s="3"/>
      <c r="N23" s="3"/>
      <c r="O23" s="3"/>
      <c r="P23" s="3"/>
      <c r="Q23" s="3"/>
    </row>
    <row r="24" spans="1:17" ht="17.25" thickBot="1" thickTop="1">
      <c r="A24" s="3"/>
      <c r="B24" s="73" t="s">
        <v>120</v>
      </c>
      <c r="C24" s="76" t="s">
        <v>121</v>
      </c>
      <c r="D24" s="17">
        <v>2857.7</v>
      </c>
      <c r="E24" s="17">
        <v>2868.2</v>
      </c>
      <c r="F24" s="66">
        <f t="shared" si="0"/>
        <v>10.5</v>
      </c>
      <c r="G24" s="45">
        <f t="shared" si="1"/>
        <v>0.0036742835147146307</v>
      </c>
      <c r="H24" s="350" t="s">
        <v>183</v>
      </c>
      <c r="I24" s="351"/>
      <c r="J24" s="3"/>
      <c r="K24" s="3"/>
      <c r="L24" s="3"/>
      <c r="M24" s="3"/>
      <c r="N24" s="3"/>
      <c r="O24" s="3"/>
      <c r="P24" s="3"/>
      <c r="Q24" s="3"/>
    </row>
    <row r="25" spans="1:17" ht="13.5" thickTop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20"/>
      <c r="B29" s="2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3"/>
      <c r="L30" s="3"/>
      <c r="M30" s="3"/>
      <c r="N30" s="3"/>
      <c r="O30" s="3"/>
      <c r="P30" s="3"/>
      <c r="Q30" s="3"/>
    </row>
    <row r="31" spans="1:17" ht="12.75">
      <c r="A31" s="4"/>
      <c r="B31" s="23" t="s">
        <v>55</v>
      </c>
      <c r="C31" s="5" t="s">
        <v>124</v>
      </c>
      <c r="J31" s="22"/>
      <c r="K31" s="3"/>
      <c r="L31" s="3"/>
      <c r="M31" s="3"/>
      <c r="N31" s="3"/>
      <c r="O31" s="3"/>
      <c r="P31" s="3"/>
      <c r="Q31" s="3"/>
    </row>
    <row r="32" spans="1:17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12" t="s">
        <v>123</v>
      </c>
      <c r="B36" s="13"/>
      <c r="C36" s="13"/>
      <c r="D36" s="13"/>
      <c r="E36" s="13"/>
      <c r="F36" s="13"/>
      <c r="G36" s="1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3.5" thickBot="1">
      <c r="A38" s="3"/>
      <c r="B38" s="259" t="s">
        <v>0</v>
      </c>
      <c r="C38" s="259" t="s">
        <v>126</v>
      </c>
      <c r="D38" s="263" t="s">
        <v>76</v>
      </c>
      <c r="E38" s="264"/>
      <c r="F38" s="261" t="s">
        <v>78</v>
      </c>
      <c r="G38" s="265" t="s">
        <v>125</v>
      </c>
      <c r="H38" s="266"/>
      <c r="I38" s="266"/>
      <c r="J38" s="267"/>
      <c r="K38" s="3"/>
      <c r="L38" s="3"/>
      <c r="M38" s="3"/>
      <c r="N38" s="3"/>
      <c r="O38" s="3"/>
      <c r="P38" s="3"/>
      <c r="Q38" s="3"/>
    </row>
    <row r="39" spans="1:17" ht="13.5" thickBot="1">
      <c r="A39" s="3"/>
      <c r="B39" s="260"/>
      <c r="C39" s="260"/>
      <c r="D39" s="30" t="s">
        <v>166</v>
      </c>
      <c r="E39" s="30" t="s">
        <v>185</v>
      </c>
      <c r="F39" s="262"/>
      <c r="G39" s="265"/>
      <c r="H39" s="266"/>
      <c r="I39" s="266"/>
      <c r="J39" s="267"/>
      <c r="K39" s="3"/>
      <c r="L39" s="3"/>
      <c r="M39" s="3"/>
      <c r="N39" s="3"/>
      <c r="O39" s="3"/>
      <c r="P39" s="3"/>
      <c r="Q39" s="3"/>
    </row>
    <row r="40" spans="1:17" ht="13.5" thickBot="1">
      <c r="A40" s="3"/>
      <c r="B40" s="14">
        <v>1</v>
      </c>
      <c r="C40" s="15">
        <v>2</v>
      </c>
      <c r="D40" s="15">
        <v>3</v>
      </c>
      <c r="E40" s="15">
        <v>4</v>
      </c>
      <c r="F40" s="16">
        <v>5</v>
      </c>
      <c r="G40" s="256">
        <v>6</v>
      </c>
      <c r="H40" s="240"/>
      <c r="I40" s="240"/>
      <c r="J40" s="241"/>
      <c r="K40" s="3"/>
      <c r="L40" s="3"/>
      <c r="M40" s="3"/>
      <c r="N40" s="3"/>
      <c r="O40" s="3"/>
      <c r="P40" s="3"/>
      <c r="Q40" s="3"/>
    </row>
    <row r="41" spans="1:17" ht="12.75">
      <c r="A41" s="3"/>
      <c r="B41" s="247">
        <v>1</v>
      </c>
      <c r="C41" s="372" t="s">
        <v>179</v>
      </c>
      <c r="D41" s="375">
        <v>5570.32</v>
      </c>
      <c r="E41" s="375">
        <v>0</v>
      </c>
      <c r="F41" s="378">
        <v>100</v>
      </c>
      <c r="G41" s="363" t="s">
        <v>187</v>
      </c>
      <c r="H41" s="364"/>
      <c r="I41" s="364"/>
      <c r="J41" s="365"/>
      <c r="K41" s="3"/>
      <c r="L41" s="3"/>
      <c r="M41" s="3"/>
      <c r="N41" s="3"/>
      <c r="O41" s="3"/>
      <c r="P41" s="3"/>
      <c r="Q41" s="3"/>
    </row>
    <row r="42" spans="1:17" ht="12.75">
      <c r="A42" s="3"/>
      <c r="B42" s="248"/>
      <c r="C42" s="373"/>
      <c r="D42" s="376"/>
      <c r="E42" s="376"/>
      <c r="F42" s="379"/>
      <c r="G42" s="366"/>
      <c r="H42" s="367"/>
      <c r="I42" s="367"/>
      <c r="J42" s="368"/>
      <c r="K42" s="3"/>
      <c r="L42" s="3"/>
      <c r="M42" s="3"/>
      <c r="N42" s="3"/>
      <c r="O42" s="3"/>
      <c r="P42" s="3"/>
      <c r="Q42" s="3"/>
    </row>
    <row r="43" spans="1:17" ht="13.5" thickBot="1">
      <c r="A43" s="3"/>
      <c r="B43" s="249"/>
      <c r="C43" s="374"/>
      <c r="D43" s="377"/>
      <c r="E43" s="377"/>
      <c r="F43" s="380"/>
      <c r="G43" s="369"/>
      <c r="H43" s="370"/>
      <c r="I43" s="370"/>
      <c r="J43" s="371"/>
      <c r="K43" s="3"/>
      <c r="L43" s="3"/>
      <c r="M43" s="3"/>
      <c r="N43" s="3"/>
      <c r="O43" s="3"/>
      <c r="P43" s="3"/>
      <c r="Q43" s="3"/>
    </row>
    <row r="44" spans="1:17" ht="12.75">
      <c r="A44" s="3"/>
      <c r="B44" s="247">
        <v>2</v>
      </c>
      <c r="C44" s="357" t="s">
        <v>181</v>
      </c>
      <c r="D44" s="360">
        <v>26967.63</v>
      </c>
      <c r="E44" s="360">
        <v>9342.09</v>
      </c>
      <c r="F44" s="236">
        <v>65.36</v>
      </c>
      <c r="G44" s="363" t="s">
        <v>186</v>
      </c>
      <c r="H44" s="364"/>
      <c r="I44" s="364"/>
      <c r="J44" s="365"/>
      <c r="K44" s="3"/>
      <c r="L44" s="3"/>
      <c r="M44" s="3"/>
      <c r="N44" s="3"/>
      <c r="O44" s="3"/>
      <c r="P44" s="3"/>
      <c r="Q44" s="3"/>
    </row>
    <row r="45" spans="1:17" ht="12.75">
      <c r="A45" s="3"/>
      <c r="B45" s="248"/>
      <c r="C45" s="358"/>
      <c r="D45" s="361"/>
      <c r="E45" s="361"/>
      <c r="F45" s="237"/>
      <c r="G45" s="366"/>
      <c r="H45" s="367"/>
      <c r="I45" s="367"/>
      <c r="J45" s="368"/>
      <c r="K45" s="3"/>
      <c r="L45" s="3"/>
      <c r="M45" s="3"/>
      <c r="N45" s="3"/>
      <c r="O45" s="3"/>
      <c r="P45" s="3"/>
      <c r="Q45" s="3"/>
    </row>
    <row r="46" spans="1:17" ht="13.5" thickBot="1">
      <c r="A46" s="3"/>
      <c r="B46" s="249"/>
      <c r="C46" s="359"/>
      <c r="D46" s="362"/>
      <c r="E46" s="362"/>
      <c r="F46" s="238"/>
      <c r="G46" s="369"/>
      <c r="H46" s="370"/>
      <c r="I46" s="370"/>
      <c r="J46" s="371"/>
      <c r="K46" s="3"/>
      <c r="L46" s="3"/>
      <c r="M46" s="3"/>
      <c r="N46" s="3"/>
      <c r="O46" s="3"/>
      <c r="P46" s="3"/>
      <c r="Q46" s="3"/>
    </row>
    <row r="47" spans="1:17" ht="12.75">
      <c r="A47" s="3"/>
      <c r="B47" s="247">
        <v>3</v>
      </c>
      <c r="C47" s="357" t="s">
        <v>180</v>
      </c>
      <c r="D47" s="360">
        <v>152699.3</v>
      </c>
      <c r="E47" s="360">
        <v>88882.79</v>
      </c>
      <c r="F47" s="236">
        <v>41.79</v>
      </c>
      <c r="G47" s="363" t="s">
        <v>182</v>
      </c>
      <c r="H47" s="364"/>
      <c r="I47" s="364"/>
      <c r="J47" s="365"/>
      <c r="K47" s="3"/>
      <c r="L47" s="3"/>
      <c r="M47" s="3"/>
      <c r="N47" s="3"/>
      <c r="O47" s="3"/>
      <c r="P47" s="3"/>
      <c r="Q47" s="3"/>
    </row>
    <row r="48" spans="1:17" ht="12.75">
      <c r="A48" s="3"/>
      <c r="B48" s="248"/>
      <c r="C48" s="358"/>
      <c r="D48" s="361"/>
      <c r="E48" s="361"/>
      <c r="F48" s="237"/>
      <c r="G48" s="366"/>
      <c r="H48" s="367"/>
      <c r="I48" s="367"/>
      <c r="J48" s="368"/>
      <c r="K48" s="3"/>
      <c r="L48" s="3"/>
      <c r="M48" s="3"/>
      <c r="N48" s="3"/>
      <c r="O48" s="3"/>
      <c r="P48" s="3"/>
      <c r="Q48" s="3"/>
    </row>
    <row r="49" spans="1:17" ht="13.5" thickBot="1">
      <c r="A49" s="3"/>
      <c r="B49" s="249"/>
      <c r="C49" s="359"/>
      <c r="D49" s="362"/>
      <c r="E49" s="362"/>
      <c r="F49" s="238"/>
      <c r="G49" s="369"/>
      <c r="H49" s="370"/>
      <c r="I49" s="370"/>
      <c r="J49" s="371"/>
      <c r="K49" s="3"/>
      <c r="L49" s="3"/>
      <c r="M49" s="3"/>
      <c r="N49" s="3"/>
      <c r="O49" s="3"/>
      <c r="P49" s="3"/>
      <c r="Q49" s="3"/>
    </row>
    <row r="50" spans="1:17" ht="13.5" thickBot="1">
      <c r="A50" s="3"/>
      <c r="B50" s="354"/>
      <c r="C50" s="357"/>
      <c r="D50" s="360"/>
      <c r="E50" s="360"/>
      <c r="F50" s="236"/>
      <c r="G50" s="239"/>
      <c r="H50" s="240"/>
      <c r="I50" s="240"/>
      <c r="J50" s="241"/>
      <c r="K50" s="3"/>
      <c r="L50" s="3"/>
      <c r="M50" s="3"/>
      <c r="N50" s="3"/>
      <c r="O50" s="3"/>
      <c r="P50" s="3"/>
      <c r="Q50" s="3"/>
    </row>
    <row r="51" spans="1:17" ht="13.5" thickBot="1">
      <c r="A51" s="3"/>
      <c r="B51" s="355"/>
      <c r="C51" s="358"/>
      <c r="D51" s="361"/>
      <c r="E51" s="361"/>
      <c r="F51" s="237"/>
      <c r="G51" s="239"/>
      <c r="H51" s="240"/>
      <c r="I51" s="240"/>
      <c r="J51" s="241"/>
      <c r="K51" s="3"/>
      <c r="L51" s="3"/>
      <c r="M51" s="3"/>
      <c r="N51" s="3"/>
      <c r="O51" s="3"/>
      <c r="P51" s="3"/>
      <c r="Q51" s="3"/>
    </row>
    <row r="52" spans="1:17" ht="13.5" thickBot="1">
      <c r="A52" s="3"/>
      <c r="B52" s="356"/>
      <c r="C52" s="359"/>
      <c r="D52" s="362"/>
      <c r="E52" s="362"/>
      <c r="F52" s="238"/>
      <c r="G52" s="239"/>
      <c r="H52" s="240"/>
      <c r="I52" s="240"/>
      <c r="J52" s="241"/>
      <c r="K52" s="3"/>
      <c r="L52" s="3"/>
      <c r="M52" s="3"/>
      <c r="N52" s="3"/>
      <c r="O52" s="3"/>
      <c r="P52" s="3"/>
      <c r="Q52" s="3"/>
    </row>
    <row r="53" spans="1:17" ht="13.5" thickBot="1">
      <c r="A53" s="3"/>
      <c r="B53" s="354"/>
      <c r="C53" s="357"/>
      <c r="D53" s="360"/>
      <c r="E53" s="360"/>
      <c r="F53" s="236"/>
      <c r="G53" s="239"/>
      <c r="H53" s="240"/>
      <c r="I53" s="240"/>
      <c r="J53" s="241"/>
      <c r="K53" s="3"/>
      <c r="L53" s="3"/>
      <c r="M53" s="3"/>
      <c r="N53" s="3"/>
      <c r="O53" s="3"/>
      <c r="P53" s="3"/>
      <c r="Q53" s="3"/>
    </row>
    <row r="54" spans="1:17" ht="13.5" thickBot="1">
      <c r="A54" s="3"/>
      <c r="B54" s="355"/>
      <c r="C54" s="358"/>
      <c r="D54" s="361"/>
      <c r="E54" s="361"/>
      <c r="F54" s="237"/>
      <c r="G54" s="239"/>
      <c r="H54" s="240"/>
      <c r="I54" s="240"/>
      <c r="J54" s="241"/>
      <c r="K54" s="3"/>
      <c r="L54" s="3"/>
      <c r="M54" s="3"/>
      <c r="N54" s="3"/>
      <c r="O54" s="3"/>
      <c r="P54" s="3"/>
      <c r="Q54" s="3"/>
    </row>
    <row r="55" spans="1:17" ht="13.5" thickBot="1">
      <c r="A55" s="3"/>
      <c r="B55" s="356"/>
      <c r="C55" s="359"/>
      <c r="D55" s="362"/>
      <c r="E55" s="362"/>
      <c r="F55" s="238"/>
      <c r="G55" s="239"/>
      <c r="H55" s="240"/>
      <c r="I55" s="240"/>
      <c r="J55" s="241"/>
      <c r="K55" s="3"/>
      <c r="L55" s="3"/>
      <c r="M55" s="3"/>
      <c r="N55" s="3"/>
      <c r="O55" s="3"/>
      <c r="P55" s="3"/>
      <c r="Q55" s="3"/>
    </row>
    <row r="56" spans="1:17" ht="13.5" thickBot="1">
      <c r="A56" s="3"/>
      <c r="B56" s="354"/>
      <c r="C56" s="250"/>
      <c r="D56" s="253"/>
      <c r="E56" s="253"/>
      <c r="F56" s="236"/>
      <c r="G56" s="239"/>
      <c r="H56" s="240"/>
      <c r="I56" s="240"/>
      <c r="J56" s="241"/>
      <c r="K56" s="3"/>
      <c r="L56" s="3"/>
      <c r="M56" s="3"/>
      <c r="N56" s="3"/>
      <c r="O56" s="3"/>
      <c r="P56" s="3"/>
      <c r="Q56" s="3"/>
    </row>
    <row r="57" spans="1:17" ht="13.5" thickBot="1">
      <c r="A57" s="3"/>
      <c r="B57" s="355"/>
      <c r="C57" s="251"/>
      <c r="D57" s="254"/>
      <c r="E57" s="254"/>
      <c r="F57" s="237"/>
      <c r="G57" s="239"/>
      <c r="H57" s="240"/>
      <c r="I57" s="240"/>
      <c r="J57" s="241"/>
      <c r="K57" s="3"/>
      <c r="L57" s="3"/>
      <c r="M57" s="3"/>
      <c r="N57" s="3"/>
      <c r="O57" s="3"/>
      <c r="P57" s="3"/>
      <c r="Q57" s="3"/>
    </row>
    <row r="58" spans="1:17" ht="13.5" thickBot="1">
      <c r="A58" s="3"/>
      <c r="B58" s="356"/>
      <c r="C58" s="252"/>
      <c r="D58" s="255"/>
      <c r="E58" s="255"/>
      <c r="F58" s="238"/>
      <c r="G58" s="239"/>
      <c r="H58" s="240"/>
      <c r="I58" s="240"/>
      <c r="J58" s="241"/>
      <c r="K58" s="3"/>
      <c r="L58" s="3"/>
      <c r="M58" s="3"/>
      <c r="N58" s="3"/>
      <c r="O58" s="3"/>
      <c r="P58" s="3"/>
      <c r="Q58" s="3"/>
    </row>
    <row r="59" spans="1:17" ht="13.5" thickBot="1">
      <c r="A59" s="3"/>
      <c r="B59" s="354"/>
      <c r="C59" s="250"/>
      <c r="D59" s="253"/>
      <c r="E59" s="253"/>
      <c r="F59" s="236"/>
      <c r="G59" s="239"/>
      <c r="H59" s="240"/>
      <c r="I59" s="240"/>
      <c r="J59" s="241"/>
      <c r="K59" s="3"/>
      <c r="L59" s="3"/>
      <c r="M59" s="3"/>
      <c r="N59" s="3"/>
      <c r="O59" s="3"/>
      <c r="P59" s="3"/>
      <c r="Q59" s="3"/>
    </row>
    <row r="60" spans="1:17" ht="13.5" thickBot="1">
      <c r="A60" s="3"/>
      <c r="B60" s="355"/>
      <c r="C60" s="251"/>
      <c r="D60" s="254"/>
      <c r="E60" s="254"/>
      <c r="F60" s="237"/>
      <c r="G60" s="239"/>
      <c r="H60" s="240"/>
      <c r="I60" s="240"/>
      <c r="J60" s="241"/>
      <c r="K60" s="3"/>
      <c r="L60" s="3"/>
      <c r="M60" s="3"/>
      <c r="N60" s="3"/>
      <c r="O60" s="3"/>
      <c r="P60" s="3"/>
      <c r="Q60" s="3"/>
    </row>
    <row r="61" spans="1:17" ht="13.5" thickBot="1">
      <c r="A61" s="3"/>
      <c r="B61" s="356"/>
      <c r="C61" s="252"/>
      <c r="D61" s="255"/>
      <c r="E61" s="255"/>
      <c r="F61" s="238"/>
      <c r="G61" s="239"/>
      <c r="H61" s="240"/>
      <c r="I61" s="240"/>
      <c r="J61" s="241"/>
      <c r="K61" s="3"/>
      <c r="L61" s="3"/>
      <c r="M61" s="3"/>
      <c r="N61" s="3"/>
      <c r="O61" s="3"/>
      <c r="P61" s="3"/>
      <c r="Q61" s="3"/>
    </row>
    <row r="62" spans="1:17" ht="13.5" thickBot="1">
      <c r="A62" s="3"/>
      <c r="B62" s="354"/>
      <c r="C62" s="250"/>
      <c r="D62" s="253"/>
      <c r="E62" s="253"/>
      <c r="F62" s="236"/>
      <c r="G62" s="239"/>
      <c r="H62" s="240"/>
      <c r="I62" s="240"/>
      <c r="J62" s="241"/>
      <c r="K62" s="3"/>
      <c r="L62" s="3"/>
      <c r="M62" s="3"/>
      <c r="N62" s="3"/>
      <c r="O62" s="3"/>
      <c r="P62" s="3"/>
      <c r="Q62" s="3"/>
    </row>
    <row r="63" spans="1:17" ht="13.5" thickBot="1">
      <c r="A63" s="3"/>
      <c r="B63" s="355"/>
      <c r="C63" s="251"/>
      <c r="D63" s="254"/>
      <c r="E63" s="254"/>
      <c r="F63" s="237"/>
      <c r="G63" s="239"/>
      <c r="H63" s="240"/>
      <c r="I63" s="240"/>
      <c r="J63" s="241"/>
      <c r="K63" s="3"/>
      <c r="L63" s="3"/>
      <c r="M63" s="3"/>
      <c r="N63" s="3"/>
      <c r="O63" s="3"/>
      <c r="P63" s="3"/>
      <c r="Q63" s="3"/>
    </row>
    <row r="64" spans="1:17" ht="13.5" thickBot="1">
      <c r="A64" s="3"/>
      <c r="B64" s="356"/>
      <c r="C64" s="252"/>
      <c r="D64" s="255"/>
      <c r="E64" s="255"/>
      <c r="F64" s="238"/>
      <c r="G64" s="239"/>
      <c r="H64" s="240"/>
      <c r="I64" s="240"/>
      <c r="J64" s="241"/>
      <c r="K64" s="3"/>
      <c r="L64" s="3"/>
      <c r="M64" s="3"/>
      <c r="N64" s="3"/>
      <c r="O64" s="3"/>
      <c r="P64" s="3"/>
      <c r="Q64" s="3"/>
    </row>
    <row r="65" spans="1:17" ht="13.5" thickBot="1">
      <c r="A65" s="3"/>
      <c r="B65" s="354"/>
      <c r="C65" s="250"/>
      <c r="D65" s="253"/>
      <c r="E65" s="253"/>
      <c r="F65" s="236"/>
      <c r="G65" s="239"/>
      <c r="H65" s="240"/>
      <c r="I65" s="240"/>
      <c r="J65" s="241"/>
      <c r="K65" s="3"/>
      <c r="L65" s="3"/>
      <c r="M65" s="3"/>
      <c r="N65" s="3"/>
      <c r="O65" s="3"/>
      <c r="P65" s="3"/>
      <c r="Q65" s="3"/>
    </row>
    <row r="66" spans="1:17" ht="13.5" thickBot="1">
      <c r="A66" s="3"/>
      <c r="B66" s="355"/>
      <c r="C66" s="251"/>
      <c r="D66" s="254"/>
      <c r="E66" s="254"/>
      <c r="F66" s="237"/>
      <c r="G66" s="239"/>
      <c r="H66" s="240"/>
      <c r="I66" s="240"/>
      <c r="J66" s="241"/>
      <c r="K66" s="3"/>
      <c r="L66" s="3"/>
      <c r="M66" s="3"/>
      <c r="N66" s="3"/>
      <c r="O66" s="3"/>
      <c r="P66" s="3"/>
      <c r="Q66" s="3"/>
    </row>
    <row r="67" spans="1:17" ht="13.5" thickBot="1">
      <c r="A67" s="3"/>
      <c r="B67" s="356"/>
      <c r="C67" s="252"/>
      <c r="D67" s="255"/>
      <c r="E67" s="255"/>
      <c r="F67" s="238"/>
      <c r="G67" s="239"/>
      <c r="H67" s="240"/>
      <c r="I67" s="240"/>
      <c r="J67" s="241"/>
      <c r="K67" s="3"/>
      <c r="L67" s="3"/>
      <c r="M67" s="3"/>
      <c r="N67" s="3"/>
      <c r="O67" s="3"/>
      <c r="P67" s="3"/>
      <c r="Q67" s="3"/>
    </row>
    <row r="68" spans="1:17" ht="13.5" thickBot="1">
      <c r="A68" s="3"/>
      <c r="B68" s="354"/>
      <c r="C68" s="250"/>
      <c r="D68" s="253"/>
      <c r="E68" s="253"/>
      <c r="F68" s="236"/>
      <c r="G68" s="239"/>
      <c r="H68" s="240"/>
      <c r="I68" s="240"/>
      <c r="J68" s="241"/>
      <c r="K68" s="3"/>
      <c r="L68" s="3"/>
      <c r="M68" s="3"/>
      <c r="N68" s="3"/>
      <c r="O68" s="3"/>
      <c r="P68" s="3"/>
      <c r="Q68" s="3"/>
    </row>
    <row r="69" spans="1:17" ht="13.5" thickBot="1">
      <c r="A69" s="3"/>
      <c r="B69" s="355"/>
      <c r="C69" s="251"/>
      <c r="D69" s="254"/>
      <c r="E69" s="254"/>
      <c r="F69" s="237"/>
      <c r="G69" s="239"/>
      <c r="H69" s="240"/>
      <c r="I69" s="240"/>
      <c r="J69" s="241"/>
      <c r="K69" s="3"/>
      <c r="L69" s="3"/>
      <c r="M69" s="3"/>
      <c r="N69" s="3"/>
      <c r="O69" s="3"/>
      <c r="P69" s="3"/>
      <c r="Q69" s="3"/>
    </row>
    <row r="70" spans="1:17" ht="13.5" thickBot="1">
      <c r="A70" s="3"/>
      <c r="B70" s="356"/>
      <c r="C70" s="252"/>
      <c r="D70" s="255"/>
      <c r="E70" s="255"/>
      <c r="F70" s="238"/>
      <c r="G70" s="239"/>
      <c r="H70" s="240"/>
      <c r="I70" s="240"/>
      <c r="J70" s="241"/>
      <c r="K70" s="3"/>
      <c r="L70" s="3"/>
      <c r="M70" s="3"/>
      <c r="N70" s="3"/>
      <c r="O70" s="3"/>
      <c r="P70" s="3"/>
      <c r="Q70" s="3"/>
    </row>
    <row r="71" spans="1:17" ht="13.5" thickBot="1">
      <c r="A71" s="3"/>
      <c r="B71" s="354"/>
      <c r="C71" s="250"/>
      <c r="D71" s="253"/>
      <c r="E71" s="253"/>
      <c r="F71" s="236"/>
      <c r="G71" s="239"/>
      <c r="H71" s="240"/>
      <c r="I71" s="240"/>
      <c r="J71" s="241"/>
      <c r="K71" s="3"/>
      <c r="L71" s="3"/>
      <c r="M71" s="3"/>
      <c r="N71" s="3"/>
      <c r="O71" s="3"/>
      <c r="P71" s="3"/>
      <c r="Q71" s="3"/>
    </row>
    <row r="72" spans="1:17" ht="13.5" thickBot="1">
      <c r="A72" s="3"/>
      <c r="B72" s="355"/>
      <c r="C72" s="251"/>
      <c r="D72" s="254"/>
      <c r="E72" s="254"/>
      <c r="F72" s="237"/>
      <c r="G72" s="239"/>
      <c r="H72" s="240"/>
      <c r="I72" s="240"/>
      <c r="J72" s="241"/>
      <c r="K72" s="3"/>
      <c r="L72" s="3"/>
      <c r="M72" s="3"/>
      <c r="N72" s="3"/>
      <c r="O72" s="3"/>
      <c r="P72" s="3"/>
      <c r="Q72" s="3"/>
    </row>
    <row r="73" spans="1:17" ht="13.5" thickBot="1">
      <c r="A73" s="3"/>
      <c r="B73" s="356"/>
      <c r="C73" s="252"/>
      <c r="D73" s="255"/>
      <c r="E73" s="255"/>
      <c r="F73" s="238"/>
      <c r="G73" s="239"/>
      <c r="H73" s="240"/>
      <c r="I73" s="240"/>
      <c r="J73" s="241"/>
      <c r="K73" s="3"/>
      <c r="L73" s="3"/>
      <c r="M73" s="3"/>
      <c r="N73" s="3"/>
      <c r="O73" s="3"/>
      <c r="P73" s="3"/>
      <c r="Q73" s="3"/>
    </row>
    <row r="74" spans="1:17" ht="13.5" thickBot="1">
      <c r="A74" s="3"/>
      <c r="B74" s="354"/>
      <c r="C74" s="250"/>
      <c r="D74" s="253"/>
      <c r="E74" s="253"/>
      <c r="F74" s="236"/>
      <c r="G74" s="239"/>
      <c r="H74" s="240"/>
      <c r="I74" s="240"/>
      <c r="J74" s="241"/>
      <c r="K74" s="3"/>
      <c r="L74" s="3"/>
      <c r="M74" s="3"/>
      <c r="N74" s="3"/>
      <c r="O74" s="3"/>
      <c r="P74" s="3"/>
      <c r="Q74" s="3"/>
    </row>
    <row r="75" spans="1:17" ht="13.5" thickBot="1">
      <c r="A75" s="3"/>
      <c r="B75" s="355"/>
      <c r="C75" s="251"/>
      <c r="D75" s="254"/>
      <c r="E75" s="254"/>
      <c r="F75" s="237"/>
      <c r="G75" s="239"/>
      <c r="H75" s="240"/>
      <c r="I75" s="240"/>
      <c r="J75" s="241"/>
      <c r="K75" s="3"/>
      <c r="L75" s="3"/>
      <c r="M75" s="3"/>
      <c r="N75" s="3"/>
      <c r="O75" s="3"/>
      <c r="P75" s="3"/>
      <c r="Q75" s="3"/>
    </row>
    <row r="76" spans="1:17" ht="13.5" thickBot="1">
      <c r="A76" s="3"/>
      <c r="B76" s="356"/>
      <c r="C76" s="252"/>
      <c r="D76" s="255"/>
      <c r="E76" s="255"/>
      <c r="F76" s="238"/>
      <c r="G76" s="239"/>
      <c r="H76" s="240"/>
      <c r="I76" s="240"/>
      <c r="J76" s="241"/>
      <c r="K76" s="3"/>
      <c r="L76" s="3"/>
      <c r="M76" s="3"/>
      <c r="N76" s="3"/>
      <c r="O76" s="3"/>
      <c r="P76" s="3"/>
      <c r="Q76" s="3"/>
    </row>
    <row r="77" spans="1:17" ht="13.5" thickBot="1">
      <c r="A77" s="3"/>
      <c r="B77" s="354"/>
      <c r="C77" s="250"/>
      <c r="D77" s="253"/>
      <c r="E77" s="253"/>
      <c r="F77" s="236"/>
      <c r="G77" s="239"/>
      <c r="H77" s="240"/>
      <c r="I77" s="240"/>
      <c r="J77" s="241"/>
      <c r="K77" s="3"/>
      <c r="L77" s="3"/>
      <c r="M77" s="3"/>
      <c r="N77" s="3"/>
      <c r="O77" s="3"/>
      <c r="P77" s="3"/>
      <c r="Q77" s="3"/>
    </row>
    <row r="78" spans="1:17" ht="13.5" thickBot="1">
      <c r="A78" s="3"/>
      <c r="B78" s="355"/>
      <c r="C78" s="251"/>
      <c r="D78" s="254"/>
      <c r="E78" s="254"/>
      <c r="F78" s="237"/>
      <c r="G78" s="239"/>
      <c r="H78" s="240"/>
      <c r="I78" s="240"/>
      <c r="J78" s="241"/>
      <c r="K78" s="3"/>
      <c r="L78" s="3"/>
      <c r="M78" s="3"/>
      <c r="N78" s="3"/>
      <c r="O78" s="3"/>
      <c r="P78" s="3"/>
      <c r="Q78" s="3"/>
    </row>
    <row r="79" spans="1:17" ht="13.5" thickBot="1">
      <c r="A79" s="3"/>
      <c r="B79" s="356"/>
      <c r="C79" s="252"/>
      <c r="D79" s="255"/>
      <c r="E79" s="255"/>
      <c r="F79" s="238"/>
      <c r="G79" s="239"/>
      <c r="H79" s="240"/>
      <c r="I79" s="240"/>
      <c r="J79" s="241"/>
      <c r="K79" s="3"/>
      <c r="L79" s="3"/>
      <c r="M79" s="3"/>
      <c r="N79" s="3"/>
      <c r="O79" s="3"/>
      <c r="P79" s="3"/>
      <c r="Q79" s="3"/>
    </row>
    <row r="80" spans="1:17" ht="13.5" thickBot="1">
      <c r="A80" s="3"/>
      <c r="B80" s="354"/>
      <c r="C80" s="250"/>
      <c r="D80" s="253"/>
      <c r="E80" s="253"/>
      <c r="F80" s="236"/>
      <c r="G80" s="239"/>
      <c r="H80" s="240"/>
      <c r="I80" s="240"/>
      <c r="J80" s="241"/>
      <c r="K80" s="3"/>
      <c r="L80" s="3"/>
      <c r="M80" s="3"/>
      <c r="N80" s="3"/>
      <c r="O80" s="3"/>
      <c r="P80" s="3"/>
      <c r="Q80" s="3"/>
    </row>
    <row r="81" spans="1:17" ht="13.5" thickBot="1">
      <c r="A81" s="3"/>
      <c r="B81" s="355"/>
      <c r="C81" s="251"/>
      <c r="D81" s="254"/>
      <c r="E81" s="254"/>
      <c r="F81" s="237"/>
      <c r="G81" s="239"/>
      <c r="H81" s="240"/>
      <c r="I81" s="240"/>
      <c r="J81" s="241"/>
      <c r="K81" s="3"/>
      <c r="L81" s="3"/>
      <c r="M81" s="3"/>
      <c r="N81" s="3"/>
      <c r="O81" s="3"/>
      <c r="P81" s="3"/>
      <c r="Q81" s="3"/>
    </row>
    <row r="82" spans="1:17" ht="13.5" thickBot="1">
      <c r="A82" s="3"/>
      <c r="B82" s="356"/>
      <c r="C82" s="252"/>
      <c r="D82" s="255"/>
      <c r="E82" s="255"/>
      <c r="F82" s="238"/>
      <c r="G82" s="239"/>
      <c r="H82" s="240"/>
      <c r="I82" s="240"/>
      <c r="J82" s="241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124" t="s">
        <v>173</v>
      </c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124" t="s">
        <v>174</v>
      </c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123" t="s">
        <v>172</v>
      </c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299"/>
      <c r="J95" s="300" t="s">
        <v>156</v>
      </c>
      <c r="K95" s="299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299"/>
      <c r="J96" s="301"/>
      <c r="K96" s="299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299"/>
      <c r="J97" s="300" t="s">
        <v>157</v>
      </c>
      <c r="K97" s="299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299"/>
      <c r="J98" s="301"/>
      <c r="K98" s="299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K113" s="3"/>
      <c r="L113" s="3"/>
      <c r="M113" s="3"/>
      <c r="N113" s="3"/>
      <c r="O113" s="3"/>
      <c r="P113" s="3"/>
      <c r="Q113" s="3"/>
    </row>
  </sheetData>
  <mergeCells count="118">
    <mergeCell ref="C1:G1"/>
    <mergeCell ref="I95:I98"/>
    <mergeCell ref="J95:J96"/>
    <mergeCell ref="K95:K98"/>
    <mergeCell ref="J97:J98"/>
    <mergeCell ref="F6:F8"/>
    <mergeCell ref="G6:G8"/>
    <mergeCell ref="G38:J39"/>
    <mergeCell ref="H16:I16"/>
    <mergeCell ref="H17:I17"/>
    <mergeCell ref="B6:B8"/>
    <mergeCell ref="C6:C8"/>
    <mergeCell ref="D6:E6"/>
    <mergeCell ref="D7:E7"/>
    <mergeCell ref="B38:B39"/>
    <mergeCell ref="C38:C39"/>
    <mergeCell ref="D38:E38"/>
    <mergeCell ref="F38:F39"/>
    <mergeCell ref="H18:I18"/>
    <mergeCell ref="G40:J40"/>
    <mergeCell ref="B41:B43"/>
    <mergeCell ref="C41:C43"/>
    <mergeCell ref="D41:D43"/>
    <mergeCell ref="E41:E43"/>
    <mergeCell ref="F41:F43"/>
    <mergeCell ref="G41:J43"/>
    <mergeCell ref="H23:I23"/>
    <mergeCell ref="H24:I24"/>
    <mergeCell ref="B44:B46"/>
    <mergeCell ref="C44:C46"/>
    <mergeCell ref="D44:D46"/>
    <mergeCell ref="E44:E46"/>
    <mergeCell ref="F50:F52"/>
    <mergeCell ref="G50:J52"/>
    <mergeCell ref="B47:B49"/>
    <mergeCell ref="C47:C49"/>
    <mergeCell ref="D47:D49"/>
    <mergeCell ref="E47:E49"/>
    <mergeCell ref="F44:F46"/>
    <mergeCell ref="G44:J46"/>
    <mergeCell ref="F47:F49"/>
    <mergeCell ref="G47:J49"/>
    <mergeCell ref="F53:F55"/>
    <mergeCell ref="G53:J55"/>
    <mergeCell ref="B50:B52"/>
    <mergeCell ref="C50:C52"/>
    <mergeCell ref="B53:B55"/>
    <mergeCell ref="C53:C55"/>
    <mergeCell ref="D53:D55"/>
    <mergeCell ref="E53:E55"/>
    <mergeCell ref="D50:D52"/>
    <mergeCell ref="E50:E52"/>
    <mergeCell ref="B56:B58"/>
    <mergeCell ref="C56:C58"/>
    <mergeCell ref="D56:D58"/>
    <mergeCell ref="E56:E58"/>
    <mergeCell ref="F62:F64"/>
    <mergeCell ref="G62:J64"/>
    <mergeCell ref="B59:B61"/>
    <mergeCell ref="C59:C61"/>
    <mergeCell ref="D59:D61"/>
    <mergeCell ref="E59:E61"/>
    <mergeCell ref="F56:F58"/>
    <mergeCell ref="G56:J58"/>
    <mergeCell ref="F59:F61"/>
    <mergeCell ref="G59:J61"/>
    <mergeCell ref="F65:F67"/>
    <mergeCell ref="G65:J67"/>
    <mergeCell ref="B62:B64"/>
    <mergeCell ref="C62:C64"/>
    <mergeCell ref="B65:B67"/>
    <mergeCell ref="C65:C67"/>
    <mergeCell ref="D65:D67"/>
    <mergeCell ref="E65:E67"/>
    <mergeCell ref="D62:D64"/>
    <mergeCell ref="E62:E64"/>
    <mergeCell ref="B68:B70"/>
    <mergeCell ref="C68:C70"/>
    <mergeCell ref="D68:D70"/>
    <mergeCell ref="E68:E70"/>
    <mergeCell ref="F74:F76"/>
    <mergeCell ref="G74:J76"/>
    <mergeCell ref="B71:B73"/>
    <mergeCell ref="C71:C73"/>
    <mergeCell ref="D71:D73"/>
    <mergeCell ref="E71:E73"/>
    <mergeCell ref="F68:F70"/>
    <mergeCell ref="G68:J70"/>
    <mergeCell ref="F71:F73"/>
    <mergeCell ref="G71:J73"/>
    <mergeCell ref="F77:F79"/>
    <mergeCell ref="G77:J79"/>
    <mergeCell ref="B74:B76"/>
    <mergeCell ref="C74:C76"/>
    <mergeCell ref="B77:B79"/>
    <mergeCell ref="C77:C79"/>
    <mergeCell ref="D77:D79"/>
    <mergeCell ref="E77:E79"/>
    <mergeCell ref="D74:D76"/>
    <mergeCell ref="E74:E76"/>
    <mergeCell ref="B80:B82"/>
    <mergeCell ref="C80:C82"/>
    <mergeCell ref="D80:D82"/>
    <mergeCell ref="E80:E82"/>
    <mergeCell ref="F80:F82"/>
    <mergeCell ref="G80:J82"/>
    <mergeCell ref="H6:I8"/>
    <mergeCell ref="H9:I9"/>
    <mergeCell ref="H10:I10"/>
    <mergeCell ref="H11:I11"/>
    <mergeCell ref="H12:I12"/>
    <mergeCell ref="H13:I13"/>
    <mergeCell ref="H14:I14"/>
    <mergeCell ref="H15:I15"/>
    <mergeCell ref="H19:I19"/>
    <mergeCell ref="H20:I20"/>
    <mergeCell ref="H21:I21"/>
    <mergeCell ref="H22:I2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55" r:id="rId2"/>
  <rowBreaks count="1" manualBreakCount="1">
    <brk id="99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 Śrem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opisu mienia</dc:title>
  <dc:subject>Opis mienia</dc:subject>
  <dc:creator>Bartosz Edwarczyk</dc:creator>
  <cp:keywords/>
  <dc:description/>
  <cp:lastModifiedBy>Księgowść</cp:lastModifiedBy>
  <cp:lastPrinted>2010-09-14T10:06:57Z</cp:lastPrinted>
  <dcterms:created xsi:type="dcterms:W3CDTF">2009-06-01T09:31:02Z</dcterms:created>
  <dcterms:modified xsi:type="dcterms:W3CDTF">2012-03-08T09:07:58Z</dcterms:modified>
  <cp:category/>
  <cp:version/>
  <cp:contentType/>
  <cp:contentStatus/>
</cp:coreProperties>
</file>