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ZAMÓWIENIA PUBLICZNE\Prąd i gaz\zamówienia gaz (przetargi i zapytania)\2019 przetarg\przetarg I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G12" i="1"/>
  <c r="K11" i="1"/>
  <c r="K10" i="1"/>
  <c r="K9" i="1"/>
  <c r="G11" i="1"/>
  <c r="G10" i="1"/>
  <c r="G9" i="1"/>
  <c r="L30" i="1"/>
  <c r="L31" i="1" s="1"/>
  <c r="J30" i="1"/>
  <c r="J31" i="1" s="1"/>
  <c r="H30" i="1"/>
  <c r="H31" i="1" s="1"/>
  <c r="M30" i="1" l="1"/>
  <c r="M31" i="1" s="1"/>
  <c r="L12" i="1"/>
  <c r="I11" i="1"/>
  <c r="I10" i="1"/>
  <c r="L10" i="1" s="1"/>
  <c r="I9" i="1"/>
  <c r="L9" i="1" s="1"/>
  <c r="M12" i="1" l="1"/>
  <c r="N12" i="1" s="1"/>
  <c r="M9" i="1"/>
  <c r="N9" i="1" s="1"/>
  <c r="L11" i="1"/>
  <c r="M10" i="1"/>
  <c r="N10" i="1" s="1"/>
  <c r="N30" i="1"/>
  <c r="N31" i="1" l="1"/>
  <c r="N32" i="1" s="1"/>
  <c r="O30" i="1"/>
  <c r="O31" i="1" s="1"/>
  <c r="O32" i="1" s="1"/>
  <c r="M11" i="1"/>
  <c r="N11" i="1" s="1"/>
  <c r="M13" i="1" l="1"/>
  <c r="N13" i="1" s="1"/>
  <c r="N14" i="1" s="1"/>
  <c r="M14" i="1" l="1"/>
</calcChain>
</file>

<file path=xl/sharedStrings.xml><?xml version="1.0" encoding="utf-8"?>
<sst xmlns="http://schemas.openxmlformats.org/spreadsheetml/2006/main" count="103" uniqueCount="71">
  <si>
    <t>Grupa taryfowa</t>
  </si>
  <si>
    <t>Liczba punktów poboru</t>
  </si>
  <si>
    <t>Szacunkowe zapotrzebowanie na paliwo gazowe w okresie objętym zamówieniem (12 miesięcy) [kWh]</t>
  </si>
  <si>
    <t>Cena za gaz netto [PLN]</t>
  </si>
  <si>
    <t>Cena za usługi dystrybucyjne netto [PLN]</t>
  </si>
  <si>
    <t>CENA OFERTY NETTO [PLN]</t>
  </si>
  <si>
    <t>CENA OFERTY BRUTTO [PLN]</t>
  </si>
  <si>
    <t>Abonament (zł/m- c)</t>
  </si>
  <si>
    <t>zaokrąglenie do 2 miejsc po przecinku</t>
  </si>
  <si>
    <r>
      <t xml:space="preserve">m-cy x kol.2)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</si>
  <si>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t>Łącznie opłata stała (kol.7 x kol.</t>
  </si>
  <si>
    <r>
      <t xml:space="preserve">2 x 12 m-cy)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</si>
  <si>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t>Łącznie opłata zmienna (kol.9 x</t>
  </si>
  <si>
    <t>Łącznie usługi dystrybucyjne (kol.</t>
  </si>
  <si>
    <r>
      <t xml:space="preserve">8 + kol. 10 )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</si>
  <si>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(suma kol. 6 + kol. 11)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</si>
  <si>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>(suma kol. 6 + kol. 11) + podatek</t>
    </r>
    <r>
      <rPr>
        <i/>
        <sz val="9"/>
        <color rgb="FF000000"/>
        <rFont val="Arial Narrow"/>
        <family val="2"/>
        <charset val="238"/>
      </rPr>
      <t xml:space="preserve"> zaokrąglenie do 2 miejsc po przecinku</t>
    </r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</si>
  <si>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</si>
  <si>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</si>
  <si>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</si>
  <si>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</si>
  <si>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</si>
  <si>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</si>
  <si>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</si>
  <si>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</si>
  <si>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</si>
  <si>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</si>
  <si>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</si>
  <si>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</si>
  <si>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</si>
  <si>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W-3.6</t>
  </si>
  <si>
    <t xml:space="preserve">W-4 </t>
  </si>
  <si>
    <t>Razem</t>
  </si>
  <si>
    <t>x</t>
  </si>
  <si>
    <t>Cena łącznie dla grupy taryfowej :</t>
  </si>
  <si>
    <t>Cena za usługi dystrybucyjne  netto [PLN]</t>
  </si>
  <si>
    <t>CENA OFERTY NETTO [PLN}</t>
  </si>
  <si>
    <t>Moc umowna [kWh/h]</t>
  </si>
  <si>
    <t>Łącznie (kol. 4 x</t>
  </si>
  <si>
    <t>Stawka opłaty</t>
  </si>
  <si>
    <t>Łącznie opłata zmienna (kol.l0x</t>
  </si>
  <si>
    <t>(suma kol. 7 + kol.</t>
  </si>
  <si>
    <t>-14-</t>
  </si>
  <si>
    <r>
      <t xml:space="preserve">Abonament (zł/m-c)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</si>
  <si>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 x l2 m-cy x </t>
    </r>
    <r>
      <rPr>
        <i/>
        <sz val="9"/>
        <color rgb="FF000000"/>
        <rFont val="Arial Narrow"/>
        <family val="2"/>
        <charset val="238"/>
      </rPr>
      <t xml:space="preserve">kol.2) </t>
    </r>
    <r>
      <rPr>
        <sz val="9"/>
        <color rgb="FF000000"/>
        <rFont val="Arial Narrow"/>
        <family val="2"/>
        <charset val="238"/>
      </rPr>
      <t>zaokrąglenie do 2 miejsc po przecinku</t>
    </r>
  </si>
  <si>
    <r>
      <t xml:space="preserve">9 + kol. 11)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</si>
  <si>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(suma kol.7 + kol.12)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</si>
  <si>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12) + podatek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</si>
  <si>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 </t>
    </r>
    <r>
      <rPr>
        <b/>
        <sz val="11"/>
        <color theme="1"/>
        <rFont val="Arial Narrow"/>
        <family val="2"/>
        <charset val="238"/>
      </rPr>
      <t xml:space="preserve">Formularz  kalkulacji ceny ofertowej  </t>
    </r>
  </si>
  <si>
    <t xml:space="preserve">A)    grupy taryfowe: W 1,  W-2,   W-3.6  , W-4 </t>
  </si>
  <si>
    <t xml:space="preserve"> B)  grupa taryfowa W-5 </t>
  </si>
  <si>
    <t xml:space="preserve">                     (  podpis/y i pieczęć/cie imienna/e osoby/osób uprawnionej/ych </t>
  </si>
  <si>
    <r>
      <t xml:space="preserve">…………………………….                                      </t>
    </r>
    <r>
      <rPr>
        <i/>
        <sz val="10"/>
        <color rgb="FF000000"/>
        <rFont val="Arial Narrow"/>
        <family val="2"/>
        <charset val="238"/>
      </rPr>
      <t>________________________________________________</t>
    </r>
  </si>
  <si>
    <t>Miejscowość i data                                                            do składania oświadczeń woli w imieniu Wykonawcy)</t>
  </si>
  <si>
    <t>W-1</t>
  </si>
  <si>
    <t>W-2</t>
  </si>
  <si>
    <t>W-5</t>
  </si>
  <si>
    <t xml:space="preserve"> W-1 , W-2,W -3.6 , W-4 </t>
  </si>
  <si>
    <t>Cena łącznie dla grupy taryfowej : W-5</t>
  </si>
  <si>
    <t xml:space="preserve">Stawka opłaty stałej </t>
  </si>
  <si>
    <t>zł/m-c</t>
  </si>
  <si>
    <t>kol. 5) +(kol.6</t>
  </si>
  <si>
    <t>stałej zł/(kWh/h)za h'</t>
  </si>
  <si>
    <r>
      <t xml:space="preserve">Łącznie opłata stała 365 dni (365  x 24 godziny x kol.3 x </t>
    </r>
    <r>
      <rPr>
        <i/>
        <sz val="9"/>
        <color rgb="FF000000"/>
        <rFont val="Arial Narrow"/>
        <family val="2"/>
        <charset val="238"/>
      </rPr>
      <t xml:space="preserve">kol. 8) </t>
    </r>
    <r>
      <rPr>
        <sz val="9"/>
        <color rgb="FF000000"/>
        <rFont val="Arial Narrow"/>
        <family val="2"/>
        <charset val="238"/>
      </rPr>
      <t>zaokrąglenie do 2 miejsc po przecinku</t>
    </r>
  </si>
  <si>
    <t>Stawka opłaty zmiennej (zł/kWh)'</t>
  </si>
  <si>
    <t>Łącznie (kol. 3 x kol. 4)+(kol.5 x 12</t>
  </si>
  <si>
    <r>
      <t>Stawka opłaty zmiennej (zł/kWh)</t>
    </r>
    <r>
      <rPr>
        <vertAlign val="superscript"/>
        <sz val="9"/>
        <color rgb="FF000000"/>
        <rFont val="Arial Narrow"/>
        <family val="2"/>
        <charset val="238"/>
      </rPr>
      <t>1</t>
    </r>
  </si>
  <si>
    <r>
      <t xml:space="preserve">Cena jednostkowa za gaz (zł/kWh) </t>
    </r>
    <r>
      <rPr>
        <i/>
        <sz val="9"/>
        <color rgb="FF000000"/>
        <rFont val="Arial Narrow"/>
        <family val="2"/>
        <charset val="238"/>
      </rPr>
      <t xml:space="preserve">zaokrąglenie do </t>
    </r>
    <r>
      <rPr>
        <sz val="9"/>
        <color rgb="FF000000"/>
        <rFont val="Arial Narrow"/>
        <family val="2"/>
        <charset val="238"/>
      </rPr>
      <t>5</t>
    </r>
    <r>
      <rPr>
        <i/>
        <sz val="9"/>
        <color rgb="FF000000"/>
        <rFont val="Arial Narrow"/>
        <family val="2"/>
        <charset val="238"/>
      </rPr>
      <t xml:space="preserve"> miejsc po przecinku</t>
    </r>
  </si>
  <si>
    <r>
      <t xml:space="preserve">Cena jednostkowa za gaz (zł/kWh) </t>
    </r>
    <r>
      <rPr>
        <i/>
        <sz val="9"/>
        <color rgb="FF000000"/>
        <rFont val="Arial Narrow"/>
        <family val="2"/>
        <charset val="238"/>
      </rPr>
      <t>zaokrąglenie do 5 miejsc po przecinku</t>
    </r>
  </si>
  <si>
    <r>
      <t xml:space="preserve">kol. 3) </t>
    </r>
    <r>
      <rPr>
        <i/>
        <sz val="9"/>
        <color rgb="FF000000"/>
        <rFont val="Arial Narrow"/>
        <family val="2"/>
        <charset val="238"/>
      </rPr>
      <t>zaokrąglenie do 2 miejsc po przecinku</t>
    </r>
  </si>
  <si>
    <r>
      <t xml:space="preserve">kol. 4)  </t>
    </r>
    <r>
      <rPr>
        <i/>
        <sz val="9"/>
        <color rgb="FF000000"/>
        <rFont val="Arial Narrow"/>
        <family val="2"/>
        <charset val="238"/>
      </rPr>
      <t>zaokrąglenie do 2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</si>
</sst>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vertAlign val="superscript"/>
      <sz val="9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Arial Narrow"/>
      <family val="2"/>
      <charset val="238"/>
    </font>
    <font>
      <sz val="5"/>
      <name val="Arial Narrow"/>
      <family val="2"/>
      <charset val="238"/>
    </font>
    <font>
      <sz val="6.5"/>
      <color rgb="FF000000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b/>
      <sz val="9.5"/>
      <color theme="1"/>
      <name val="Arial Narrow"/>
      <family val="2"/>
      <charset val="238"/>
    </font>
    <font>
      <sz val="9.5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23" fillId="0" borderId="0" xfId="0" applyFont="1" applyAlignment="1">
      <alignment horizontal="left" vertical="center" indent="15"/>
    </xf>
    <xf numFmtId="0" fontId="0" fillId="0" borderId="0" xfId="0" applyAlignment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L6" sqref="L6"/>
    </sheetView>
  </sheetViews>
  <sheetFormatPr defaultRowHeight="15" x14ac:dyDescent="0.25"/>
  <cols>
    <col min="1" max="1" width="2.140625" customWidth="1"/>
  </cols>
  <sheetData>
    <row r="1" spans="1:14" ht="2.25" customHeight="1" x14ac:dyDescent="0.25"/>
    <row r="2" spans="1:14" hidden="1" x14ac:dyDescent="0.25"/>
    <row r="3" spans="1:14" ht="16.5" x14ac:dyDescent="0.25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7.25" thickBot="1" x14ac:dyDescent="0.3">
      <c r="B4" s="47" t="s">
        <v>49</v>
      </c>
      <c r="C4" s="47"/>
      <c r="D4" s="47"/>
      <c r="E4" s="47"/>
      <c r="F4" s="47"/>
      <c r="G4" s="47"/>
      <c r="H4" s="47"/>
    </row>
    <row r="5" spans="1:14" ht="54.75" thickBot="1" x14ac:dyDescent="0.3">
      <c r="B5" s="59" t="s">
        <v>0</v>
      </c>
      <c r="C5" s="49" t="s">
        <v>1</v>
      </c>
      <c r="D5" s="49" t="s">
        <v>2</v>
      </c>
      <c r="E5" s="69" t="s">
        <v>3</v>
      </c>
      <c r="F5" s="70"/>
      <c r="G5" s="71"/>
      <c r="H5" s="69" t="s">
        <v>4</v>
      </c>
      <c r="I5" s="70"/>
      <c r="J5" s="70"/>
      <c r="K5" s="70"/>
      <c r="L5" s="71"/>
      <c r="M5" s="2" t="s">
        <v>5</v>
      </c>
      <c r="N5" s="3" t="s">
        <v>6</v>
      </c>
    </row>
    <row r="6" spans="1:14" ht="54" x14ac:dyDescent="0.25">
      <c r="B6" s="60"/>
      <c r="C6" s="50"/>
      <c r="D6" s="50"/>
      <c r="E6" s="52" t="s">
        <v>68</v>
      </c>
      <c r="F6" s="2" t="s">
        <v>7</v>
      </c>
      <c r="G6" s="2" t="s">
        <v>65</v>
      </c>
      <c r="H6" s="2" t="s">
        <v>59</v>
      </c>
      <c r="I6" s="2" t="s">
        <v>10</v>
      </c>
      <c r="J6" s="52" t="s">
        <v>66</v>
      </c>
      <c r="K6" s="2" t="s">
        <v>12</v>
      </c>
      <c r="L6" s="1" t="s">
        <v>13</v>
      </c>
      <c r="M6" s="52" t="s">
        <v>15</v>
      </c>
      <c r="N6" s="52" t="s">
        <v>16</v>
      </c>
    </row>
    <row r="7" spans="1:14" ht="54.75" thickBot="1" x14ac:dyDescent="0.3">
      <c r="B7" s="61"/>
      <c r="C7" s="51"/>
      <c r="D7" s="51"/>
      <c r="E7" s="54"/>
      <c r="F7" s="4" t="s">
        <v>8</v>
      </c>
      <c r="G7" s="5" t="s">
        <v>9</v>
      </c>
      <c r="H7" s="5" t="s">
        <v>60</v>
      </c>
      <c r="I7" s="5" t="s">
        <v>11</v>
      </c>
      <c r="J7" s="54"/>
      <c r="K7" s="5" t="s">
        <v>69</v>
      </c>
      <c r="L7" s="6" t="s">
        <v>14</v>
      </c>
      <c r="M7" s="54"/>
      <c r="N7" s="54"/>
    </row>
    <row r="8" spans="1:14" ht="17.25" thickBot="1" x14ac:dyDescent="0.3">
      <c r="B8" s="2" t="s">
        <v>17</v>
      </c>
      <c r="C8" s="7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3" t="s">
        <v>29</v>
      </c>
    </row>
    <row r="9" spans="1:14" ht="17.25" thickBot="1" x14ac:dyDescent="0.3">
      <c r="B9" s="8" t="s">
        <v>54</v>
      </c>
      <c r="C9" s="9">
        <v>5</v>
      </c>
      <c r="D9" s="10">
        <v>23230</v>
      </c>
      <c r="E9" s="11"/>
      <c r="F9" s="11"/>
      <c r="G9" s="11">
        <f>(D9*E9)+(F9*12*C9)</f>
        <v>0</v>
      </c>
      <c r="H9" s="11"/>
      <c r="I9" s="11">
        <f>H9*C9*12</f>
        <v>0</v>
      </c>
      <c r="J9" s="11"/>
      <c r="K9" s="11">
        <f>(J9*D9)</f>
        <v>0</v>
      </c>
      <c r="L9" s="11">
        <f>I9+K9</f>
        <v>0</v>
      </c>
      <c r="M9" s="11">
        <f>G9+L9</f>
        <v>0</v>
      </c>
      <c r="N9" s="12">
        <f>M9*23%+M9</f>
        <v>0</v>
      </c>
    </row>
    <row r="10" spans="1:14" ht="17.25" thickBot="1" x14ac:dyDescent="0.3">
      <c r="B10" s="8" t="s">
        <v>55</v>
      </c>
      <c r="C10" s="9">
        <v>6</v>
      </c>
      <c r="D10" s="13">
        <v>56699</v>
      </c>
      <c r="E10" s="11"/>
      <c r="F10" s="11"/>
      <c r="G10" s="11">
        <f>(D10*E10)+(F10*12*C10)</f>
        <v>0</v>
      </c>
      <c r="H10" s="11"/>
      <c r="I10" s="11">
        <f>H10*C10*12</f>
        <v>0</v>
      </c>
      <c r="J10" s="14"/>
      <c r="K10" s="14">
        <f>(J10*D10)</f>
        <v>0</v>
      </c>
      <c r="L10" s="11">
        <f>I10+K10</f>
        <v>0</v>
      </c>
      <c r="M10" s="11">
        <f>G10+L10</f>
        <v>0</v>
      </c>
      <c r="N10" s="12">
        <f>M10*23%+M10</f>
        <v>0</v>
      </c>
    </row>
    <row r="11" spans="1:14" ht="17.25" thickBot="1" x14ac:dyDescent="0.3">
      <c r="B11" s="8" t="s">
        <v>30</v>
      </c>
      <c r="C11" s="9">
        <v>9</v>
      </c>
      <c r="D11" s="13">
        <v>355859</v>
      </c>
      <c r="E11" s="11"/>
      <c r="F11" s="11"/>
      <c r="G11" s="11">
        <f>(D11*E11)+(F11*12*C11)</f>
        <v>0</v>
      </c>
      <c r="H11" s="11"/>
      <c r="I11" s="11">
        <f>H11*C11*12</f>
        <v>0</v>
      </c>
      <c r="J11" s="41"/>
      <c r="K11" s="41">
        <f>(J11*D11)</f>
        <v>0</v>
      </c>
      <c r="L11" s="11">
        <f>I11+K11</f>
        <v>0</v>
      </c>
      <c r="M11" s="11">
        <f>G11+L11</f>
        <v>0</v>
      </c>
      <c r="N11" s="12">
        <f>M11*23%+M11</f>
        <v>0</v>
      </c>
    </row>
    <row r="12" spans="1:14" ht="17.25" thickBot="1" x14ac:dyDescent="0.3">
      <c r="B12" s="8" t="s">
        <v>31</v>
      </c>
      <c r="C12" s="9">
        <v>2</v>
      </c>
      <c r="D12" s="13">
        <v>446187</v>
      </c>
      <c r="E12" s="44"/>
      <c r="F12" s="11"/>
      <c r="G12" s="11">
        <f>(D12*E12)+(F12*12*C12)</f>
        <v>0</v>
      </c>
      <c r="H12" s="11"/>
      <c r="I12" s="11">
        <f>(H12*2*12)</f>
        <v>0</v>
      </c>
      <c r="J12" s="11"/>
      <c r="K12" s="11">
        <f>J12*D12</f>
        <v>0</v>
      </c>
      <c r="L12" s="11">
        <f>I12+K12</f>
        <v>0</v>
      </c>
      <c r="M12" s="11">
        <f>G12+L12</f>
        <v>0</v>
      </c>
      <c r="N12" s="12">
        <f>M12*23%+M12</f>
        <v>0</v>
      </c>
    </row>
    <row r="13" spans="1:14" ht="15.75" thickBot="1" x14ac:dyDescent="0.3">
      <c r="B13" s="8"/>
      <c r="C13" s="8" t="s">
        <v>32</v>
      </c>
      <c r="D13" s="13" t="s">
        <v>33</v>
      </c>
      <c r="E13" s="15" t="s">
        <v>33</v>
      </c>
      <c r="F13" s="15" t="s">
        <v>33</v>
      </c>
      <c r="G13" s="11" t="s">
        <v>33</v>
      </c>
      <c r="H13" s="15" t="s">
        <v>33</v>
      </c>
      <c r="I13" s="42" t="s">
        <v>33</v>
      </c>
      <c r="J13" s="15" t="s">
        <v>33</v>
      </c>
      <c r="K13" s="11" t="s">
        <v>33</v>
      </c>
      <c r="L13" s="11" t="s">
        <v>33</v>
      </c>
      <c r="M13" s="11">
        <f>M9+M10+M11+M12</f>
        <v>0</v>
      </c>
      <c r="N13" s="12">
        <f>M13*23%+M13</f>
        <v>0</v>
      </c>
    </row>
    <row r="14" spans="1:14" ht="25.5" customHeight="1" x14ac:dyDescent="0.25">
      <c r="B14" s="72"/>
      <c r="C14" s="73"/>
      <c r="D14" s="73"/>
      <c r="E14" s="73"/>
      <c r="F14" s="73"/>
      <c r="G14" s="73"/>
      <c r="H14" s="73"/>
      <c r="I14" s="74"/>
      <c r="J14" s="81"/>
      <c r="K14" s="84" t="s">
        <v>34</v>
      </c>
      <c r="L14" s="85"/>
      <c r="M14" s="66">
        <f>M13</f>
        <v>0</v>
      </c>
      <c r="N14" s="66">
        <f>N13</f>
        <v>0</v>
      </c>
    </row>
    <row r="15" spans="1:14" ht="25.5" customHeight="1" x14ac:dyDescent="0.25">
      <c r="B15" s="75"/>
      <c r="C15" s="76"/>
      <c r="D15" s="76"/>
      <c r="E15" s="76"/>
      <c r="F15" s="76"/>
      <c r="G15" s="76"/>
      <c r="H15" s="76"/>
      <c r="I15" s="77"/>
      <c r="J15" s="82"/>
      <c r="K15" s="55" t="s">
        <v>57</v>
      </c>
      <c r="L15" s="56"/>
      <c r="M15" s="67"/>
      <c r="N15" s="67"/>
    </row>
    <row r="16" spans="1:14" x14ac:dyDescent="0.25">
      <c r="B16" s="75"/>
      <c r="C16" s="76"/>
      <c r="D16" s="76"/>
      <c r="E16" s="76"/>
      <c r="F16" s="76"/>
      <c r="G16" s="76"/>
      <c r="H16" s="76"/>
      <c r="I16" s="77"/>
      <c r="J16" s="82"/>
      <c r="K16" s="55"/>
      <c r="L16" s="56"/>
      <c r="M16" s="67"/>
      <c r="N16" s="67"/>
    </row>
    <row r="17" spans="2:15" x14ac:dyDescent="0.25">
      <c r="B17" s="75"/>
      <c r="C17" s="76"/>
      <c r="D17" s="76"/>
      <c r="E17" s="76"/>
      <c r="F17" s="76"/>
      <c r="G17" s="76"/>
      <c r="H17" s="76"/>
      <c r="I17" s="77"/>
      <c r="J17" s="82"/>
      <c r="K17" s="55"/>
      <c r="L17" s="56"/>
      <c r="M17" s="67"/>
      <c r="N17" s="67"/>
    </row>
    <row r="18" spans="2:15" x14ac:dyDescent="0.25">
      <c r="B18" s="75"/>
      <c r="C18" s="76"/>
      <c r="D18" s="76"/>
      <c r="E18" s="76"/>
      <c r="F18" s="76"/>
      <c r="G18" s="76"/>
      <c r="H18" s="76"/>
      <c r="I18" s="77"/>
      <c r="J18" s="82"/>
      <c r="K18" s="55"/>
      <c r="L18" s="56"/>
      <c r="M18" s="67"/>
      <c r="N18" s="67"/>
    </row>
    <row r="19" spans="2:15" ht="15.75" thickBot="1" x14ac:dyDescent="0.3">
      <c r="B19" s="78"/>
      <c r="C19" s="79"/>
      <c r="D19" s="79"/>
      <c r="E19" s="79"/>
      <c r="F19" s="79"/>
      <c r="G19" s="79"/>
      <c r="H19" s="79"/>
      <c r="I19" s="80"/>
      <c r="J19" s="83"/>
      <c r="K19" s="57"/>
      <c r="L19" s="58"/>
      <c r="M19" s="68"/>
      <c r="N19" s="68"/>
    </row>
    <row r="21" spans="2:15" ht="69" customHeight="1" x14ac:dyDescent="0.25"/>
    <row r="22" spans="2:15" ht="15.75" x14ac:dyDescent="0.25">
      <c r="B22" s="48" t="s">
        <v>50</v>
      </c>
      <c r="C22" s="48"/>
      <c r="D22" s="48"/>
      <c r="E22" s="48"/>
      <c r="F22" s="48"/>
      <c r="G22" s="48"/>
      <c r="H22" s="48"/>
    </row>
    <row r="23" spans="2:15" ht="15.75" x14ac:dyDescent="0.25">
      <c r="B23" s="16"/>
    </row>
    <row r="24" spans="2:15" ht="16.5" thickBot="1" x14ac:dyDescent="0.3">
      <c r="B24" s="16"/>
    </row>
    <row r="25" spans="2:15" ht="54.75" thickBot="1" x14ac:dyDescent="0.3">
      <c r="B25" s="17"/>
      <c r="C25" s="11"/>
      <c r="D25" s="11"/>
      <c r="E25" s="11"/>
      <c r="F25" s="69" t="s">
        <v>3</v>
      </c>
      <c r="G25" s="70"/>
      <c r="H25" s="71"/>
      <c r="I25" s="69" t="s">
        <v>35</v>
      </c>
      <c r="J25" s="70"/>
      <c r="K25" s="70"/>
      <c r="L25" s="70"/>
      <c r="M25" s="71"/>
      <c r="N25" s="2" t="s">
        <v>36</v>
      </c>
      <c r="O25" s="18" t="s">
        <v>6</v>
      </c>
    </row>
    <row r="26" spans="2:15" ht="54" x14ac:dyDescent="0.25">
      <c r="B26" s="89" t="s">
        <v>0</v>
      </c>
      <c r="C26" s="50" t="s">
        <v>1</v>
      </c>
      <c r="D26" s="50" t="s">
        <v>37</v>
      </c>
      <c r="E26" s="50" t="s">
        <v>2</v>
      </c>
      <c r="F26" s="52" t="s">
        <v>67</v>
      </c>
      <c r="G26" s="52" t="s">
        <v>43</v>
      </c>
      <c r="H26" s="2" t="s">
        <v>38</v>
      </c>
      <c r="I26" s="2" t="s">
        <v>39</v>
      </c>
      <c r="J26" s="49" t="s">
        <v>63</v>
      </c>
      <c r="K26" s="52" t="s">
        <v>64</v>
      </c>
      <c r="L26" s="20" t="s">
        <v>40</v>
      </c>
      <c r="M26" s="1" t="s">
        <v>13</v>
      </c>
      <c r="N26" s="52" t="s">
        <v>46</v>
      </c>
      <c r="O26" s="3" t="s">
        <v>41</v>
      </c>
    </row>
    <row r="27" spans="2:15" ht="67.5" x14ac:dyDescent="0.25">
      <c r="B27" s="89"/>
      <c r="C27" s="50"/>
      <c r="D27" s="50"/>
      <c r="E27" s="50"/>
      <c r="F27" s="53"/>
      <c r="G27" s="53"/>
      <c r="H27" s="5" t="s">
        <v>61</v>
      </c>
      <c r="I27" s="5" t="s">
        <v>62</v>
      </c>
      <c r="J27" s="50"/>
      <c r="K27" s="53"/>
      <c r="L27" s="21" t="s">
        <v>70</v>
      </c>
      <c r="M27" s="6" t="s">
        <v>45</v>
      </c>
      <c r="N27" s="53"/>
      <c r="O27" s="22" t="s">
        <v>47</v>
      </c>
    </row>
    <row r="28" spans="2:15" ht="68.25" customHeight="1" thickBot="1" x14ac:dyDescent="0.3">
      <c r="B28" s="90"/>
      <c r="C28" s="51"/>
      <c r="D28" s="51"/>
      <c r="E28" s="51"/>
      <c r="F28" s="54"/>
      <c r="G28" s="54"/>
      <c r="H28" s="6" t="s">
        <v>44</v>
      </c>
      <c r="I28" s="19"/>
      <c r="J28" s="51"/>
      <c r="K28" s="54"/>
      <c r="L28" s="19"/>
      <c r="M28" s="19"/>
      <c r="N28" s="54"/>
      <c r="O28" s="23"/>
    </row>
    <row r="29" spans="2:15" ht="15.75" thickBot="1" x14ac:dyDescent="0.3">
      <c r="B29" s="2" t="s">
        <v>17</v>
      </c>
      <c r="C29" s="2" t="s">
        <v>18</v>
      </c>
      <c r="D29" s="1" t="s">
        <v>19</v>
      </c>
      <c r="E29" s="2" t="s">
        <v>20</v>
      </c>
      <c r="F29" s="2" t="s">
        <v>21</v>
      </c>
      <c r="G29" s="2" t="s">
        <v>22</v>
      </c>
      <c r="H29" s="2" t="s">
        <v>23</v>
      </c>
      <c r="I29" s="2" t="s">
        <v>24</v>
      </c>
      <c r="J29" s="2" t="s">
        <v>25</v>
      </c>
      <c r="K29" s="2" t="s">
        <v>26</v>
      </c>
      <c r="L29" s="2" t="s">
        <v>27</v>
      </c>
      <c r="M29" s="2" t="s">
        <v>28</v>
      </c>
      <c r="N29" s="2" t="s">
        <v>29</v>
      </c>
      <c r="O29" s="3" t="s">
        <v>42</v>
      </c>
    </row>
    <row r="30" spans="2:15" ht="15.75" thickBot="1" x14ac:dyDescent="0.3">
      <c r="B30" s="24" t="s">
        <v>56</v>
      </c>
      <c r="C30" s="24">
        <v>4</v>
      </c>
      <c r="D30" s="25">
        <v>671</v>
      </c>
      <c r="E30" s="26">
        <v>976376</v>
      </c>
      <c r="F30" s="44"/>
      <c r="G30" s="45"/>
      <c r="H30" s="40">
        <f>(E30*F30)+(G30*12*C30)</f>
        <v>0</v>
      </c>
      <c r="I30" s="40"/>
      <c r="J30" s="40">
        <f>(365*24*D30*I30)</f>
        <v>0</v>
      </c>
      <c r="K30" s="14"/>
      <c r="L30" s="40">
        <f>(K30*E30)</f>
        <v>0</v>
      </c>
      <c r="M30" s="40">
        <f>J30+L30</f>
        <v>0</v>
      </c>
      <c r="N30" s="40">
        <f>H30+M30</f>
        <v>0</v>
      </c>
      <c r="O30" s="39">
        <f>N30*23%+N30</f>
        <v>0</v>
      </c>
    </row>
    <row r="31" spans="2:15" ht="17.25" thickBot="1" x14ac:dyDescent="0.3">
      <c r="B31" s="86" t="s">
        <v>32</v>
      </c>
      <c r="C31" s="87"/>
      <c r="D31" s="88"/>
      <c r="E31" s="24">
        <v>976376</v>
      </c>
      <c r="F31" s="28" t="s">
        <v>33</v>
      </c>
      <c r="G31" s="28" t="s">
        <v>33</v>
      </c>
      <c r="H31" s="40">
        <f>H30</f>
        <v>0</v>
      </c>
      <c r="I31" s="29" t="s">
        <v>33</v>
      </c>
      <c r="J31" s="40">
        <f>J30</f>
        <v>0</v>
      </c>
      <c r="K31" s="30" t="s">
        <v>33</v>
      </c>
      <c r="L31" s="40">
        <f>L30</f>
        <v>0</v>
      </c>
      <c r="M31" s="40">
        <f>M30</f>
        <v>0</v>
      </c>
      <c r="N31" s="40">
        <f>N30</f>
        <v>0</v>
      </c>
      <c r="O31" s="39">
        <f>O30</f>
        <v>0</v>
      </c>
    </row>
    <row r="32" spans="2:15" ht="49.5" customHeight="1" thickBot="1" x14ac:dyDescent="0.3">
      <c r="B32" s="27"/>
      <c r="C32" s="31"/>
      <c r="D32" s="62"/>
      <c r="E32" s="62"/>
      <c r="F32" s="62"/>
      <c r="G32" s="62"/>
      <c r="H32" s="62"/>
      <c r="I32" s="62"/>
      <c r="J32" s="62"/>
      <c r="K32" s="63"/>
      <c r="L32" s="64" t="s">
        <v>58</v>
      </c>
      <c r="M32" s="65"/>
      <c r="N32" s="14">
        <f>N31</f>
        <v>0</v>
      </c>
      <c r="O32" s="43">
        <f>O31</f>
        <v>0</v>
      </c>
    </row>
    <row r="33" spans="2:11" x14ac:dyDescent="0.25">
      <c r="B33" s="32"/>
    </row>
    <row r="34" spans="2:11" ht="0.75" customHeight="1" x14ac:dyDescent="0.25">
      <c r="B34" s="16"/>
    </row>
    <row r="35" spans="2:11" hidden="1" x14ac:dyDescent="0.25">
      <c r="B35" s="33"/>
    </row>
    <row r="36" spans="2:11" hidden="1" x14ac:dyDescent="0.25">
      <c r="B36" s="33"/>
    </row>
    <row r="37" spans="2:11" x14ac:dyDescent="0.25">
      <c r="B37" s="34"/>
      <c r="C37" s="35" t="s">
        <v>52</v>
      </c>
    </row>
    <row r="38" spans="2:11" x14ac:dyDescent="0.25">
      <c r="B38" s="36"/>
      <c r="D38" s="36" t="s">
        <v>51</v>
      </c>
    </row>
    <row r="39" spans="2:11" x14ac:dyDescent="0.25">
      <c r="B39" s="36" t="s">
        <v>53</v>
      </c>
      <c r="D39" s="38"/>
      <c r="E39" s="38"/>
      <c r="F39" s="38"/>
      <c r="G39" s="38"/>
      <c r="H39" s="38"/>
      <c r="I39" s="38"/>
      <c r="J39" s="38"/>
      <c r="K39" s="38"/>
    </row>
    <row r="40" spans="2:11" ht="16.5" x14ac:dyDescent="0.25">
      <c r="B40" s="37"/>
    </row>
  </sheetData>
  <mergeCells count="36">
    <mergeCell ref="E5:G5"/>
    <mergeCell ref="H5:L5"/>
    <mergeCell ref="E6:E7"/>
    <mergeCell ref="J6:J7"/>
    <mergeCell ref="B31:D31"/>
    <mergeCell ref="B26:B28"/>
    <mergeCell ref="C26:C28"/>
    <mergeCell ref="D32:K32"/>
    <mergeCell ref="L32:M32"/>
    <mergeCell ref="M14:M19"/>
    <mergeCell ref="N14:N19"/>
    <mergeCell ref="F25:H25"/>
    <mergeCell ref="I25:M25"/>
    <mergeCell ref="D26:D28"/>
    <mergeCell ref="E26:E28"/>
    <mergeCell ref="F26:F28"/>
    <mergeCell ref="G26:G28"/>
    <mergeCell ref="B14:I19"/>
    <mergeCell ref="J14:J19"/>
    <mergeCell ref="K14:L14"/>
    <mergeCell ref="A3:N3"/>
    <mergeCell ref="B4:H4"/>
    <mergeCell ref="B22:H22"/>
    <mergeCell ref="J26:J28"/>
    <mergeCell ref="K26:K28"/>
    <mergeCell ref="N26:N28"/>
    <mergeCell ref="M6:M7"/>
    <mergeCell ref="N6:N7"/>
    <mergeCell ref="K15:L15"/>
    <mergeCell ref="K16:L16"/>
    <mergeCell ref="K17:L17"/>
    <mergeCell ref="K18:L18"/>
    <mergeCell ref="K19:L19"/>
    <mergeCell ref="B5:B7"/>
    <mergeCell ref="C5:C7"/>
    <mergeCell ref="D5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2019-09-25T08:26:18Z</cp:lastPrinted>
  <dcterms:created xsi:type="dcterms:W3CDTF">2019-09-24T13:26:26Z</dcterms:created>
  <dcterms:modified xsi:type="dcterms:W3CDTF">2019-10-11T07:58:44Z</dcterms:modified>
</cp:coreProperties>
</file>