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7575" activeTab="0"/>
  </bookViews>
  <sheets>
    <sheet name="2.532.000,00" sheetId="1" r:id="rId1"/>
  </sheets>
  <definedNames>
    <definedName name="_xlnm.Print_Area" localSheetId="0">'2.532.000,00'!$A$1:$L$98</definedName>
  </definedNames>
  <calcPr fullCalcOnLoad="1"/>
</workbook>
</file>

<file path=xl/sharedStrings.xml><?xml version="1.0" encoding="utf-8"?>
<sst xmlns="http://schemas.openxmlformats.org/spreadsheetml/2006/main" count="76" uniqueCount="76">
  <si>
    <t>OPROCENTOWANIE</t>
  </si>
  <si>
    <t>KREDYT</t>
  </si>
  <si>
    <t>DATA WYPŁATY</t>
  </si>
  <si>
    <t>Lp.</t>
  </si>
  <si>
    <t>Rata kapitału</t>
  </si>
  <si>
    <t>Saldo</t>
  </si>
  <si>
    <t>Odsetki</t>
  </si>
  <si>
    <t>odsetki w kwartale</t>
  </si>
  <si>
    <t>Dni</t>
  </si>
  <si>
    <t>ilość dni w kwartale</t>
  </si>
  <si>
    <t>31.01.2010</t>
  </si>
  <si>
    <t>28.02.2010</t>
  </si>
  <si>
    <t>31.03.2010</t>
  </si>
  <si>
    <t>30.04.2010</t>
  </si>
  <si>
    <t>31.05.2010</t>
  </si>
  <si>
    <t>30.06.2010</t>
  </si>
  <si>
    <t>31.07.2010</t>
  </si>
  <si>
    <t>31.08.2010</t>
  </si>
  <si>
    <t>30.09.2010</t>
  </si>
  <si>
    <t>31.10.2010</t>
  </si>
  <si>
    <t>30.11.2010</t>
  </si>
  <si>
    <t>31.12.2010</t>
  </si>
  <si>
    <t>31.01.2011</t>
  </si>
  <si>
    <t>28.02.2011</t>
  </si>
  <si>
    <t>31.03.2011</t>
  </si>
  <si>
    <t>30.04.2011</t>
  </si>
  <si>
    <t>31.05.2011</t>
  </si>
  <si>
    <t>30.06.2011</t>
  </si>
  <si>
    <t>31.07.2011</t>
  </si>
  <si>
    <t>31.08.2011</t>
  </si>
  <si>
    <t>30.09.2011</t>
  </si>
  <si>
    <t>31.10.2011</t>
  </si>
  <si>
    <t>30.11.2011</t>
  </si>
  <si>
    <t>31.12.2011</t>
  </si>
  <si>
    <t>31.01.2012</t>
  </si>
  <si>
    <t>29.02.2012</t>
  </si>
  <si>
    <t>31.03.2012</t>
  </si>
  <si>
    <t>30.04.2012</t>
  </si>
  <si>
    <t>31.05.2012</t>
  </si>
  <si>
    <t>30.06.2012</t>
  </si>
  <si>
    <t>31.07.2012</t>
  </si>
  <si>
    <t>31.08.2012</t>
  </si>
  <si>
    <t>30.09.2012</t>
  </si>
  <si>
    <t>31.10.2012</t>
  </si>
  <si>
    <t>30.11.2012</t>
  </si>
  <si>
    <t>31.12.2012</t>
  </si>
  <si>
    <t>31.01.2013</t>
  </si>
  <si>
    <t>28.02.2013</t>
  </si>
  <si>
    <t>31.03.2013</t>
  </si>
  <si>
    <t>30.04.2013</t>
  </si>
  <si>
    <t>30.06.2013</t>
  </si>
  <si>
    <t>31.07.2013</t>
  </si>
  <si>
    <t>31.08.2013</t>
  </si>
  <si>
    <t>30.09.2013</t>
  </si>
  <si>
    <t>31.10.2013</t>
  </si>
  <si>
    <t>30.11.2013</t>
  </si>
  <si>
    <t>31.12.2013</t>
  </si>
  <si>
    <t>……………..</t>
  </si>
  <si>
    <t>Ogółem koszt kredytu: ………………. zł (odsetki) + ……%tj. ………. zł ( prowizja) = ………………….. zł</t>
  </si>
  <si>
    <t>……………………………………………..</t>
  </si>
  <si>
    <t>pieczątka i podpis wykonawcy/wykonawców</t>
  </si>
  <si>
    <t>31.01.2014</t>
  </si>
  <si>
    <t>28.02.2014</t>
  </si>
  <si>
    <t>31.03.2014</t>
  </si>
  <si>
    <t>30.04.2014</t>
  </si>
  <si>
    <t>31.05.2014</t>
  </si>
  <si>
    <t>30.06.2014</t>
  </si>
  <si>
    <t>31.07.2014</t>
  </si>
  <si>
    <t>31.08.2014</t>
  </si>
  <si>
    <t>30.09.2014</t>
  </si>
  <si>
    <t>31.10.2014</t>
  </si>
  <si>
    <t>30.11.2014</t>
  </si>
  <si>
    <t>31.12.2014</t>
  </si>
  <si>
    <t>31.05.2013</t>
  </si>
  <si>
    <t>06.03.2009r.</t>
  </si>
  <si>
    <t xml:space="preserve"> =WIBOR3M z dn 19.02.2009r.(….%) + …. PKT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</si>
</sst>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);\(#,##0.00\)"/>
  </numFmts>
  <fonts count="29">
    <font>
      <sz val="12"/>
      <name val="Arial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Tahoma"/>
      <family val="2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 applyProtection="1">
      <alignment/>
      <protection/>
    </xf>
    <xf numFmtId="10" fontId="3" fillId="24" borderId="0" xfId="0" applyNumberFormat="1" applyFont="1" applyFill="1" applyAlignment="1" applyProtection="1">
      <alignment horizontal="right"/>
      <protection/>
    </xf>
    <xf numFmtId="0" fontId="2" fillId="24" borderId="0" xfId="0" applyFont="1" applyFill="1" applyAlignment="1" applyProtection="1">
      <alignment/>
      <protection/>
    </xf>
    <xf numFmtId="4" fontId="2" fillId="24" borderId="0" xfId="0" applyNumberFormat="1" applyFont="1" applyFill="1" applyAlignment="1" applyProtection="1">
      <alignment/>
      <protection/>
    </xf>
    <xf numFmtId="1" fontId="2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 horizontal="right"/>
      <protection/>
    </xf>
    <xf numFmtId="1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1" fontId="3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 applyProtection="1">
      <alignment horizontal="center"/>
      <protection/>
    </xf>
    <xf numFmtId="4" fontId="4" fillId="24" borderId="11" xfId="0" applyNumberFormat="1" applyFont="1" applyFill="1" applyBorder="1" applyAlignment="1" applyProtection="1">
      <alignment horizontal="center"/>
      <protection/>
    </xf>
    <xf numFmtId="1" fontId="4" fillId="24" borderId="12" xfId="0" applyNumberFormat="1" applyFont="1" applyFill="1" applyBorder="1" applyAlignment="1" applyProtection="1">
      <alignment horizontal="center"/>
      <protection/>
    </xf>
    <xf numFmtId="0" fontId="4" fillId="24" borderId="13" xfId="0" applyFont="1" applyFill="1" applyBorder="1" applyAlignment="1">
      <alignment horizontal="center"/>
    </xf>
    <xf numFmtId="0" fontId="4" fillId="7" borderId="10" xfId="0" applyFont="1" applyFill="1" applyBorder="1" applyAlignment="1" applyProtection="1">
      <alignment/>
      <protection/>
    </xf>
    <xf numFmtId="164" fontId="4" fillId="24" borderId="10" xfId="0" applyNumberFormat="1" applyFont="1" applyFill="1" applyBorder="1" applyAlignment="1" applyProtection="1">
      <alignment/>
      <protection/>
    </xf>
    <xf numFmtId="4" fontId="4" fillId="24" borderId="14" xfId="0" applyNumberFormat="1" applyFont="1" applyFill="1" applyBorder="1" applyAlignment="1" applyProtection="1">
      <alignment/>
      <protection/>
    </xf>
    <xf numFmtId="1" fontId="4" fillId="24" borderId="13" xfId="0" applyNumberFormat="1" applyFont="1" applyFill="1" applyBorder="1" applyAlignment="1" applyProtection="1">
      <alignment/>
      <protection/>
    </xf>
    <xf numFmtId="0" fontId="4" fillId="24" borderId="13" xfId="0" applyFont="1" applyFill="1" applyBorder="1" applyAlignment="1">
      <alignment/>
    </xf>
    <xf numFmtId="0" fontId="4" fillId="25" borderId="10" xfId="0" applyFont="1" applyFill="1" applyBorder="1" applyAlignment="1" applyProtection="1">
      <alignment/>
      <protection/>
    </xf>
    <xf numFmtId="164" fontId="4" fillId="25" borderId="10" xfId="0" applyNumberFormat="1" applyFont="1" applyFill="1" applyBorder="1" applyAlignment="1" applyProtection="1">
      <alignment/>
      <protection/>
    </xf>
    <xf numFmtId="4" fontId="4" fillId="25" borderId="14" xfId="0" applyNumberFormat="1" applyFont="1" applyFill="1" applyBorder="1" applyAlignment="1">
      <alignment/>
    </xf>
    <xf numFmtId="1" fontId="4" fillId="25" borderId="13" xfId="0" applyNumberFormat="1" applyFont="1" applyFill="1" applyBorder="1" applyAlignment="1" applyProtection="1">
      <alignment/>
      <protection/>
    </xf>
    <xf numFmtId="1" fontId="4" fillId="25" borderId="13" xfId="0" applyNumberFormat="1" applyFont="1" applyFill="1" applyBorder="1" applyAlignment="1">
      <alignment/>
    </xf>
    <xf numFmtId="0" fontId="4" fillId="15" borderId="10" xfId="0" applyFont="1" applyFill="1" applyBorder="1" applyAlignment="1" applyProtection="1">
      <alignment/>
      <protection/>
    </xf>
    <xf numFmtId="164" fontId="4" fillId="24" borderId="10" xfId="0" applyNumberFormat="1" applyFont="1" applyFill="1" applyBorder="1" applyAlignment="1" applyProtection="1">
      <alignment/>
      <protection/>
    </xf>
    <xf numFmtId="4" fontId="4" fillId="24" borderId="14" xfId="0" applyNumberFormat="1" applyFont="1" applyFill="1" applyBorder="1" applyAlignment="1">
      <alignment/>
    </xf>
    <xf numFmtId="4" fontId="4" fillId="25" borderId="14" xfId="0" applyNumberFormat="1" applyFont="1" applyFill="1" applyBorder="1" applyAlignment="1">
      <alignment/>
    </xf>
    <xf numFmtId="1" fontId="4" fillId="25" borderId="13" xfId="0" applyNumberFormat="1" applyFont="1" applyFill="1" applyBorder="1" applyAlignment="1">
      <alignment/>
    </xf>
    <xf numFmtId="1" fontId="4" fillId="24" borderId="13" xfId="0" applyNumberFormat="1" applyFont="1" applyFill="1" applyBorder="1" applyAlignment="1">
      <alignment/>
    </xf>
    <xf numFmtId="4" fontId="4" fillId="25" borderId="14" xfId="0" applyNumberFormat="1" applyFont="1" applyFill="1" applyBorder="1" applyAlignment="1" applyProtection="1">
      <alignment/>
      <protection/>
    </xf>
    <xf numFmtId="4" fontId="4" fillId="24" borderId="14" xfId="0" applyNumberFormat="1" applyFont="1" applyFill="1" applyBorder="1" applyAlignment="1">
      <alignment/>
    </xf>
    <xf numFmtId="1" fontId="21" fillId="24" borderId="13" xfId="0" applyNumberFormat="1" applyFont="1" applyFill="1" applyBorder="1" applyAlignment="1">
      <alignment/>
    </xf>
    <xf numFmtId="4" fontId="4" fillId="24" borderId="14" xfId="0" applyNumberFormat="1" applyFont="1" applyFill="1" applyBorder="1" applyAlignment="1" applyProtection="1">
      <alignment/>
      <protection/>
    </xf>
    <xf numFmtId="0" fontId="4" fillId="24" borderId="13" xfId="0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164" fontId="4" fillId="24" borderId="14" xfId="0" applyNumberFormat="1" applyFont="1" applyFill="1" applyBorder="1" applyAlignment="1">
      <alignment/>
    </xf>
    <xf numFmtId="164" fontId="4" fillId="25" borderId="10" xfId="0" applyNumberFormat="1" applyFont="1" applyFill="1" applyBorder="1" applyAlignment="1">
      <alignment/>
    </xf>
    <xf numFmtId="0" fontId="4" fillId="24" borderId="15" xfId="0" applyFont="1" applyFill="1" applyBorder="1" applyAlignment="1" applyProtection="1">
      <alignment/>
      <protection/>
    </xf>
    <xf numFmtId="164" fontId="4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/>
    </xf>
    <xf numFmtId="1" fontId="4" fillId="24" borderId="16" xfId="0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/>
      <protection/>
    </xf>
    <xf numFmtId="1" fontId="4" fillId="24" borderId="0" xfId="0" applyNumberFormat="1" applyFont="1" applyFill="1" applyBorder="1" applyAlignment="1" applyProtection="1">
      <alignment/>
      <protection/>
    </xf>
    <xf numFmtId="4" fontId="3" fillId="24" borderId="0" xfId="0" applyNumberFormat="1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11</xdr:col>
      <xdr:colOff>695325</xdr:colOff>
      <xdr:row>19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7150" y="38100"/>
          <a:ext cx="11544300" cy="3724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Załącznik Nr 3 do Specyfikacji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Istotnych Warunków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Zamówienia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FORMULARZ CENOWY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dnia 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Nazwa Wykonawcy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 Wykonawcy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 ..................................................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Teleks / telefax............................................................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 ........................................................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REGON.......................................................................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Składając ofertę w przetargu nieograniczonym na udzielenie i obsługę kredytu długoterminowego dla Gminy Ostroróg w wysokości – do 2.532.000,00 zł na sfinansowanie  wydatków nie znajdujących pokrycia budżetowego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planowanych dochodach budżetu Miasta i Gminy Ostroróg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oświadczam* /oświadczamy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*, że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oferuję*/oferujemy*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wykonanie zamówienia w zakresie objętym Specyfikacją Istotnych Warunków Zamówienia zgodnie z poniższymi cenami: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H95"/>
  <sheetViews>
    <sheetView showGridLines="0" tabSelected="1" view="pageBreakPreview" zoomScaleSheetLayoutView="100" zoomScalePageLayoutView="75" workbookViewId="0" topLeftCell="A1">
      <selection activeCell="F22" sqref="F22:H22"/>
    </sheetView>
  </sheetViews>
  <sheetFormatPr defaultColWidth="8.88671875" defaultRowHeight="15"/>
  <cols>
    <col min="1" max="1" width="2.99609375" style="0" bestFit="1" customWidth="1"/>
    <col min="2" max="2" width="14.77734375" style="0" customWidth="1"/>
    <col min="3" max="3" width="12.6640625" style="0" customWidth="1"/>
    <col min="4" max="4" width="13.6640625" style="0" customWidth="1"/>
    <col min="5" max="5" width="13.88671875" style="0" customWidth="1"/>
    <col min="6" max="6" width="16.10546875" style="0" customWidth="1"/>
    <col min="7" max="7" width="10.5546875" style="0" customWidth="1"/>
    <col min="8" max="8" width="15.88671875" style="0" customWidth="1"/>
  </cols>
  <sheetData>
    <row r="22" spans="1:8" ht="15">
      <c r="A22" s="1"/>
      <c r="B22" s="2" t="s">
        <v>0</v>
      </c>
      <c r="C22" s="2"/>
      <c r="D22" s="2"/>
      <c r="E22" s="3" t="s">
        <v>57</v>
      </c>
      <c r="F22" s="47" t="s">
        <v>75</v>
      </c>
      <c r="G22" s="47"/>
      <c r="H22" s="47"/>
    </row>
    <row r="23" spans="1:8" ht="15">
      <c r="A23" s="1"/>
      <c r="B23" s="4"/>
      <c r="C23" s="4"/>
      <c r="D23" s="4"/>
      <c r="E23" s="4"/>
      <c r="F23" s="5"/>
      <c r="G23" s="6"/>
      <c r="H23" s="1"/>
    </row>
    <row r="24" spans="1:8" ht="15">
      <c r="A24" s="1"/>
      <c r="B24" s="48" t="s">
        <v>1</v>
      </c>
      <c r="C24" s="48"/>
      <c r="D24" s="7">
        <v>2532000</v>
      </c>
      <c r="E24" s="8" t="s">
        <v>2</v>
      </c>
      <c r="F24" s="8" t="s">
        <v>74</v>
      </c>
      <c r="G24" s="9"/>
      <c r="H24" s="1"/>
    </row>
    <row r="25" spans="1:8" ht="15">
      <c r="A25" s="1"/>
      <c r="B25" s="10"/>
      <c r="C25" s="10"/>
      <c r="D25" s="7"/>
      <c r="E25" s="4"/>
      <c r="F25" s="5"/>
      <c r="G25" s="11"/>
      <c r="H25" s="1"/>
    </row>
    <row r="26" spans="1:8" ht="15">
      <c r="A26" s="1"/>
      <c r="B26" s="10"/>
      <c r="C26" s="10"/>
      <c r="D26" s="7"/>
      <c r="E26" s="4"/>
      <c r="F26" s="5"/>
      <c r="G26" s="9"/>
      <c r="H26" s="1"/>
    </row>
    <row r="27" spans="1:8" ht="15">
      <c r="A27" s="12"/>
      <c r="B27" s="13" t="s">
        <v>3</v>
      </c>
      <c r="C27" s="13" t="s">
        <v>4</v>
      </c>
      <c r="D27" s="13" t="s">
        <v>5</v>
      </c>
      <c r="E27" s="13" t="s">
        <v>6</v>
      </c>
      <c r="F27" s="14" t="s">
        <v>7</v>
      </c>
      <c r="G27" s="15" t="s">
        <v>8</v>
      </c>
      <c r="H27" s="16" t="s">
        <v>9</v>
      </c>
    </row>
    <row r="28" spans="1:8" ht="15">
      <c r="A28" s="12">
        <v>1</v>
      </c>
      <c r="B28" s="17" t="s">
        <v>10</v>
      </c>
      <c r="C28" s="18"/>
      <c r="D28" s="18">
        <f>D24-C28</f>
        <v>2532000</v>
      </c>
      <c r="E28" s="18" t="e">
        <f>D28*$E$22/365*G28</f>
        <v>#VALUE!</v>
      </c>
      <c r="F28" s="19"/>
      <c r="G28" s="20">
        <v>31</v>
      </c>
      <c r="H28" s="16"/>
    </row>
    <row r="29" spans="1:8" ht="15">
      <c r="A29" s="12">
        <f>A28+1</f>
        <v>2</v>
      </c>
      <c r="B29" s="17" t="s">
        <v>11</v>
      </c>
      <c r="C29" s="18"/>
      <c r="D29" s="18">
        <f>D24-C29</f>
        <v>2532000</v>
      </c>
      <c r="E29" s="18" t="e">
        <f aca="true" t="shared" si="0" ref="E29:E87">D29*$E$22/365*G29</f>
        <v>#VALUE!</v>
      </c>
      <c r="F29" s="19"/>
      <c r="G29" s="20">
        <v>28</v>
      </c>
      <c r="H29" s="21"/>
    </row>
    <row r="30" spans="1:8" ht="15">
      <c r="A30" s="12">
        <f>A29+1</f>
        <v>3</v>
      </c>
      <c r="B30" s="22" t="s">
        <v>12</v>
      </c>
      <c r="C30" s="23">
        <v>100000</v>
      </c>
      <c r="D30" s="23">
        <f>D29-C30</f>
        <v>2432000</v>
      </c>
      <c r="E30" s="18" t="e">
        <f t="shared" si="0"/>
        <v>#VALUE!</v>
      </c>
      <c r="F30" s="24" t="e">
        <f>E28+E30+E29</f>
        <v>#VALUE!</v>
      </c>
      <c r="G30" s="25">
        <v>31</v>
      </c>
      <c r="H30" s="26">
        <v>90</v>
      </c>
    </row>
    <row r="31" spans="1:8" ht="15">
      <c r="A31" s="12">
        <f aca="true" t="shared" si="1" ref="A31:A87">A30+1</f>
        <v>4</v>
      </c>
      <c r="B31" s="27" t="s">
        <v>13</v>
      </c>
      <c r="C31" s="28"/>
      <c r="D31" s="28">
        <f>D30-C31</f>
        <v>2432000</v>
      </c>
      <c r="E31" s="18" t="e">
        <f t="shared" si="0"/>
        <v>#VALUE!</v>
      </c>
      <c r="F31" s="29"/>
      <c r="G31" s="20">
        <v>30</v>
      </c>
      <c r="H31" s="21"/>
    </row>
    <row r="32" spans="1:8" ht="15">
      <c r="A32" s="12">
        <f t="shared" si="1"/>
        <v>5</v>
      </c>
      <c r="B32" s="17" t="s">
        <v>14</v>
      </c>
      <c r="C32" s="18"/>
      <c r="D32" s="18">
        <f aca="true" t="shared" si="2" ref="D32:D87">D31-C32</f>
        <v>2432000</v>
      </c>
      <c r="E32" s="18" t="e">
        <f t="shared" si="0"/>
        <v>#VALUE!</v>
      </c>
      <c r="F32" s="19"/>
      <c r="G32" s="20">
        <v>31</v>
      </c>
      <c r="H32" s="21"/>
    </row>
    <row r="33" spans="1:8" ht="15">
      <c r="A33" s="12">
        <f t="shared" si="1"/>
        <v>6</v>
      </c>
      <c r="B33" s="22" t="s">
        <v>15</v>
      </c>
      <c r="C33" s="23">
        <v>100000</v>
      </c>
      <c r="D33" s="23">
        <f>D32-C33</f>
        <v>2332000</v>
      </c>
      <c r="E33" s="18" t="e">
        <f t="shared" si="0"/>
        <v>#VALUE!</v>
      </c>
      <c r="F33" s="30" t="e">
        <f>E31+E32+E33</f>
        <v>#VALUE!</v>
      </c>
      <c r="G33" s="25">
        <v>30</v>
      </c>
      <c r="H33" s="31">
        <v>91</v>
      </c>
    </row>
    <row r="34" spans="1:8" ht="15">
      <c r="A34" s="12">
        <f t="shared" si="1"/>
        <v>7</v>
      </c>
      <c r="B34" s="27" t="s">
        <v>16</v>
      </c>
      <c r="C34" s="28"/>
      <c r="D34" s="28">
        <f>D33-C34</f>
        <v>2332000</v>
      </c>
      <c r="E34" s="18" t="e">
        <f t="shared" si="0"/>
        <v>#VALUE!</v>
      </c>
      <c r="F34" s="29"/>
      <c r="G34" s="20">
        <v>31</v>
      </c>
      <c r="H34" s="21"/>
    </row>
    <row r="35" spans="1:8" ht="15">
      <c r="A35" s="12">
        <f t="shared" si="1"/>
        <v>8</v>
      </c>
      <c r="B35" s="17" t="s">
        <v>17</v>
      </c>
      <c r="C35" s="18"/>
      <c r="D35" s="18">
        <f t="shared" si="2"/>
        <v>2332000</v>
      </c>
      <c r="E35" s="18" t="e">
        <f t="shared" si="0"/>
        <v>#VALUE!</v>
      </c>
      <c r="F35" s="19"/>
      <c r="G35" s="20">
        <v>31</v>
      </c>
      <c r="H35" s="21"/>
    </row>
    <row r="36" spans="1:8" ht="15">
      <c r="A36" s="12">
        <f t="shared" si="1"/>
        <v>9</v>
      </c>
      <c r="B36" s="22" t="s">
        <v>18</v>
      </c>
      <c r="C36" s="23">
        <v>100000</v>
      </c>
      <c r="D36" s="23">
        <f t="shared" si="2"/>
        <v>2232000</v>
      </c>
      <c r="E36" s="18" t="e">
        <f t="shared" si="0"/>
        <v>#VALUE!</v>
      </c>
      <c r="F36" s="30" t="e">
        <f>E34+E36+E35</f>
        <v>#VALUE!</v>
      </c>
      <c r="G36" s="25">
        <v>30</v>
      </c>
      <c r="H36" s="31">
        <v>92</v>
      </c>
    </row>
    <row r="37" spans="1:8" ht="15">
      <c r="A37" s="12">
        <f t="shared" si="1"/>
        <v>10</v>
      </c>
      <c r="B37" s="27" t="s">
        <v>19</v>
      </c>
      <c r="C37" s="28"/>
      <c r="D37" s="28">
        <f t="shared" si="2"/>
        <v>2232000</v>
      </c>
      <c r="E37" s="18" t="e">
        <f t="shared" si="0"/>
        <v>#VALUE!</v>
      </c>
      <c r="F37" s="29"/>
      <c r="G37" s="20">
        <v>31</v>
      </c>
      <c r="H37" s="32"/>
    </row>
    <row r="38" spans="1:8" ht="15">
      <c r="A38" s="12">
        <f t="shared" si="1"/>
        <v>11</v>
      </c>
      <c r="B38" s="17" t="s">
        <v>20</v>
      </c>
      <c r="C38" s="18"/>
      <c r="D38" s="18">
        <f t="shared" si="2"/>
        <v>2232000</v>
      </c>
      <c r="E38" s="18" t="e">
        <f t="shared" si="0"/>
        <v>#VALUE!</v>
      </c>
      <c r="F38" s="19"/>
      <c r="G38" s="20">
        <v>30</v>
      </c>
      <c r="H38" s="21"/>
    </row>
    <row r="39" spans="1:8" ht="15">
      <c r="A39" s="12">
        <f t="shared" si="1"/>
        <v>12</v>
      </c>
      <c r="B39" s="22" t="s">
        <v>21</v>
      </c>
      <c r="C39" s="23">
        <v>100000</v>
      </c>
      <c r="D39" s="23">
        <f t="shared" si="2"/>
        <v>2132000</v>
      </c>
      <c r="E39" s="18" t="e">
        <f t="shared" si="0"/>
        <v>#VALUE!</v>
      </c>
      <c r="F39" s="33" t="e">
        <f>(E39+E37+E38)</f>
        <v>#VALUE!</v>
      </c>
      <c r="G39" s="25">
        <v>31</v>
      </c>
      <c r="H39" s="31">
        <v>92</v>
      </c>
    </row>
    <row r="40" spans="1:8" ht="15">
      <c r="A40" s="12">
        <f t="shared" si="1"/>
        <v>13</v>
      </c>
      <c r="B40" s="17" t="s">
        <v>22</v>
      </c>
      <c r="C40" s="28"/>
      <c r="D40" s="28">
        <f t="shared" si="2"/>
        <v>2132000</v>
      </c>
      <c r="E40" s="18" t="e">
        <f t="shared" si="0"/>
        <v>#VALUE!</v>
      </c>
      <c r="F40" s="34"/>
      <c r="G40" s="20">
        <v>31</v>
      </c>
      <c r="H40" s="35">
        <v>92</v>
      </c>
    </row>
    <row r="41" spans="1:8" ht="15">
      <c r="A41" s="12">
        <f t="shared" si="1"/>
        <v>14</v>
      </c>
      <c r="B41" s="17" t="s">
        <v>23</v>
      </c>
      <c r="C41" s="28"/>
      <c r="D41" s="28">
        <f t="shared" si="2"/>
        <v>2132000</v>
      </c>
      <c r="E41" s="18" t="e">
        <f t="shared" si="0"/>
        <v>#VALUE!</v>
      </c>
      <c r="F41" s="36"/>
      <c r="G41" s="20">
        <v>28</v>
      </c>
      <c r="H41" s="21"/>
    </row>
    <row r="42" spans="1:8" ht="15">
      <c r="A42" s="12">
        <f t="shared" si="1"/>
        <v>15</v>
      </c>
      <c r="B42" s="22" t="s">
        <v>24</v>
      </c>
      <c r="C42" s="23">
        <v>100000</v>
      </c>
      <c r="D42" s="23">
        <f t="shared" si="2"/>
        <v>2032000</v>
      </c>
      <c r="E42" s="18" t="e">
        <f t="shared" si="0"/>
        <v>#VALUE!</v>
      </c>
      <c r="F42" s="30" t="e">
        <f>E40+E42+E41</f>
        <v>#VALUE!</v>
      </c>
      <c r="G42" s="25">
        <v>31</v>
      </c>
      <c r="H42" s="31">
        <v>90</v>
      </c>
    </row>
    <row r="43" spans="1:8" ht="15">
      <c r="A43" s="12">
        <f t="shared" si="1"/>
        <v>16</v>
      </c>
      <c r="B43" s="27" t="s">
        <v>25</v>
      </c>
      <c r="C43" s="28"/>
      <c r="D43" s="28">
        <f t="shared" si="2"/>
        <v>2032000</v>
      </c>
      <c r="E43" s="18" t="e">
        <f t="shared" si="0"/>
        <v>#VALUE!</v>
      </c>
      <c r="F43" s="29"/>
      <c r="G43" s="20">
        <v>30</v>
      </c>
      <c r="H43" s="32"/>
    </row>
    <row r="44" spans="1:8" ht="15">
      <c r="A44" s="12">
        <f t="shared" si="1"/>
        <v>17</v>
      </c>
      <c r="B44" s="17" t="s">
        <v>26</v>
      </c>
      <c r="C44" s="28"/>
      <c r="D44" s="28">
        <f t="shared" si="2"/>
        <v>2032000</v>
      </c>
      <c r="E44" s="18" t="e">
        <f t="shared" si="0"/>
        <v>#VALUE!</v>
      </c>
      <c r="F44" s="36"/>
      <c r="G44" s="20">
        <v>31</v>
      </c>
      <c r="H44" s="37"/>
    </row>
    <row r="45" spans="1:8" ht="15">
      <c r="A45" s="12">
        <f t="shared" si="1"/>
        <v>18</v>
      </c>
      <c r="B45" s="22" t="s">
        <v>27</v>
      </c>
      <c r="C45" s="23">
        <v>100000</v>
      </c>
      <c r="D45" s="23">
        <f t="shared" si="2"/>
        <v>1932000</v>
      </c>
      <c r="E45" s="18" t="e">
        <f t="shared" si="0"/>
        <v>#VALUE!</v>
      </c>
      <c r="F45" s="30" t="e">
        <f>E43+E45+E44</f>
        <v>#VALUE!</v>
      </c>
      <c r="G45" s="25">
        <v>30</v>
      </c>
      <c r="H45" s="31">
        <v>91</v>
      </c>
    </row>
    <row r="46" spans="1:8" ht="15">
      <c r="A46" s="12">
        <f t="shared" si="1"/>
        <v>19</v>
      </c>
      <c r="B46" s="27" t="s">
        <v>28</v>
      </c>
      <c r="C46" s="28"/>
      <c r="D46" s="28">
        <f t="shared" si="2"/>
        <v>1932000</v>
      </c>
      <c r="E46" s="18" t="e">
        <f t="shared" si="0"/>
        <v>#VALUE!</v>
      </c>
      <c r="F46" s="29"/>
      <c r="G46" s="20">
        <v>31</v>
      </c>
      <c r="H46" s="32"/>
    </row>
    <row r="47" spans="1:8" ht="15">
      <c r="A47" s="12">
        <f t="shared" si="1"/>
        <v>20</v>
      </c>
      <c r="B47" s="17" t="s">
        <v>29</v>
      </c>
      <c r="C47" s="28"/>
      <c r="D47" s="28">
        <f t="shared" si="2"/>
        <v>1932000</v>
      </c>
      <c r="E47" s="18" t="e">
        <f t="shared" si="0"/>
        <v>#VALUE!</v>
      </c>
      <c r="F47" s="36"/>
      <c r="G47" s="20">
        <v>31</v>
      </c>
      <c r="H47" s="37"/>
    </row>
    <row r="48" spans="1:8" ht="15">
      <c r="A48" s="12">
        <f t="shared" si="1"/>
        <v>21</v>
      </c>
      <c r="B48" s="22" t="s">
        <v>30</v>
      </c>
      <c r="C48" s="23">
        <v>100000</v>
      </c>
      <c r="D48" s="23">
        <f t="shared" si="2"/>
        <v>1832000</v>
      </c>
      <c r="E48" s="18" t="e">
        <f t="shared" si="0"/>
        <v>#VALUE!</v>
      </c>
      <c r="F48" s="30" t="e">
        <f>E46+E48+E47</f>
        <v>#VALUE!</v>
      </c>
      <c r="G48" s="25">
        <v>30</v>
      </c>
      <c r="H48" s="31">
        <v>92</v>
      </c>
    </row>
    <row r="49" spans="1:8" ht="15">
      <c r="A49" s="12">
        <f t="shared" si="1"/>
        <v>22</v>
      </c>
      <c r="B49" s="27" t="s">
        <v>31</v>
      </c>
      <c r="C49" s="28"/>
      <c r="D49" s="28">
        <f t="shared" si="2"/>
        <v>1832000</v>
      </c>
      <c r="E49" s="18" t="e">
        <f t="shared" si="0"/>
        <v>#VALUE!</v>
      </c>
      <c r="F49" s="29"/>
      <c r="G49" s="20">
        <v>31</v>
      </c>
      <c r="H49" s="32"/>
    </row>
    <row r="50" spans="1:8" ht="15">
      <c r="A50" s="12">
        <f t="shared" si="1"/>
        <v>23</v>
      </c>
      <c r="B50" s="17" t="s">
        <v>32</v>
      </c>
      <c r="C50" s="28"/>
      <c r="D50" s="28">
        <f t="shared" si="2"/>
        <v>1832000</v>
      </c>
      <c r="E50" s="18" t="e">
        <f t="shared" si="0"/>
        <v>#VALUE!</v>
      </c>
      <c r="F50" s="36"/>
      <c r="G50" s="20">
        <v>30</v>
      </c>
      <c r="H50" s="37"/>
    </row>
    <row r="51" spans="1:8" ht="15">
      <c r="A51" s="12">
        <f t="shared" si="1"/>
        <v>24</v>
      </c>
      <c r="B51" s="22" t="s">
        <v>33</v>
      </c>
      <c r="C51" s="23">
        <v>100000</v>
      </c>
      <c r="D51" s="23">
        <f t="shared" si="2"/>
        <v>1732000</v>
      </c>
      <c r="E51" s="18" t="e">
        <f t="shared" si="0"/>
        <v>#VALUE!</v>
      </c>
      <c r="F51" s="30" t="e">
        <f>E49+E51+E50</f>
        <v>#VALUE!</v>
      </c>
      <c r="G51" s="25">
        <v>31</v>
      </c>
      <c r="H51" s="31">
        <v>92</v>
      </c>
    </row>
    <row r="52" spans="1:8" ht="15">
      <c r="A52" s="12">
        <f t="shared" si="1"/>
        <v>25</v>
      </c>
      <c r="B52" s="17" t="s">
        <v>34</v>
      </c>
      <c r="C52" s="28"/>
      <c r="D52" s="28">
        <f t="shared" si="2"/>
        <v>1732000</v>
      </c>
      <c r="E52" s="18" t="e">
        <f t="shared" si="0"/>
        <v>#VALUE!</v>
      </c>
      <c r="F52" s="29"/>
      <c r="G52" s="20">
        <v>31</v>
      </c>
      <c r="H52" s="32"/>
    </row>
    <row r="53" spans="1:8" ht="15">
      <c r="A53" s="12">
        <f t="shared" si="1"/>
        <v>26</v>
      </c>
      <c r="B53" s="17" t="s">
        <v>35</v>
      </c>
      <c r="C53" s="28"/>
      <c r="D53" s="28">
        <f t="shared" si="2"/>
        <v>1732000</v>
      </c>
      <c r="E53" s="18" t="e">
        <f t="shared" si="0"/>
        <v>#VALUE!</v>
      </c>
      <c r="F53" s="36"/>
      <c r="G53" s="20">
        <v>29</v>
      </c>
      <c r="H53" s="37"/>
    </row>
    <row r="54" spans="1:8" ht="15">
      <c r="A54" s="12">
        <f t="shared" si="1"/>
        <v>27</v>
      </c>
      <c r="B54" s="22" t="s">
        <v>36</v>
      </c>
      <c r="C54" s="23">
        <v>87500</v>
      </c>
      <c r="D54" s="23">
        <f t="shared" si="2"/>
        <v>1644500</v>
      </c>
      <c r="E54" s="18" t="e">
        <f t="shared" si="0"/>
        <v>#VALUE!</v>
      </c>
      <c r="F54" s="30" t="e">
        <f>E52+E54+E53</f>
        <v>#VALUE!</v>
      </c>
      <c r="G54" s="25">
        <v>31</v>
      </c>
      <c r="H54" s="31">
        <v>91</v>
      </c>
    </row>
    <row r="55" spans="1:8" ht="15">
      <c r="A55" s="12">
        <f t="shared" si="1"/>
        <v>28</v>
      </c>
      <c r="B55" s="27" t="s">
        <v>37</v>
      </c>
      <c r="C55" s="28"/>
      <c r="D55" s="28">
        <f t="shared" si="2"/>
        <v>1644500</v>
      </c>
      <c r="E55" s="18" t="e">
        <f t="shared" si="0"/>
        <v>#VALUE!</v>
      </c>
      <c r="F55" s="29"/>
      <c r="G55" s="20">
        <v>30</v>
      </c>
      <c r="H55" s="32"/>
    </row>
    <row r="56" spans="1:8" ht="15">
      <c r="A56" s="12">
        <f t="shared" si="1"/>
        <v>29</v>
      </c>
      <c r="B56" s="17" t="s">
        <v>38</v>
      </c>
      <c r="C56" s="28"/>
      <c r="D56" s="28">
        <f t="shared" si="2"/>
        <v>1644500</v>
      </c>
      <c r="E56" s="18" t="e">
        <f t="shared" si="0"/>
        <v>#VALUE!</v>
      </c>
      <c r="F56" s="36"/>
      <c r="G56" s="20">
        <v>31</v>
      </c>
      <c r="H56" s="37"/>
    </row>
    <row r="57" spans="1:8" ht="15">
      <c r="A57" s="12">
        <f t="shared" si="1"/>
        <v>30</v>
      </c>
      <c r="B57" s="22" t="s">
        <v>39</v>
      </c>
      <c r="C57" s="23">
        <v>87500</v>
      </c>
      <c r="D57" s="23">
        <f t="shared" si="2"/>
        <v>1557000</v>
      </c>
      <c r="E57" s="18" t="e">
        <f t="shared" si="0"/>
        <v>#VALUE!</v>
      </c>
      <c r="F57" s="30" t="e">
        <f>E55+E57+E56</f>
        <v>#VALUE!</v>
      </c>
      <c r="G57" s="25">
        <v>30</v>
      </c>
      <c r="H57" s="31">
        <v>91</v>
      </c>
    </row>
    <row r="58" spans="1:8" ht="15">
      <c r="A58" s="12">
        <f t="shared" si="1"/>
        <v>31</v>
      </c>
      <c r="B58" s="27" t="s">
        <v>40</v>
      </c>
      <c r="C58" s="28"/>
      <c r="D58" s="28">
        <f t="shared" si="2"/>
        <v>1557000</v>
      </c>
      <c r="E58" s="18" t="e">
        <f t="shared" si="0"/>
        <v>#VALUE!</v>
      </c>
      <c r="F58" s="29"/>
      <c r="G58" s="20">
        <v>31</v>
      </c>
      <c r="H58" s="32"/>
    </row>
    <row r="59" spans="1:8" ht="15">
      <c r="A59" s="12">
        <f t="shared" si="1"/>
        <v>32</v>
      </c>
      <c r="B59" s="17" t="s">
        <v>41</v>
      </c>
      <c r="C59" s="38"/>
      <c r="D59" s="28">
        <f t="shared" si="2"/>
        <v>1557000</v>
      </c>
      <c r="E59" s="18" t="e">
        <f t="shared" si="0"/>
        <v>#VALUE!</v>
      </c>
      <c r="F59" s="39"/>
      <c r="G59" s="20">
        <v>31</v>
      </c>
      <c r="H59" s="21"/>
    </row>
    <row r="60" spans="1:8" ht="15">
      <c r="A60" s="12">
        <f t="shared" si="1"/>
        <v>33</v>
      </c>
      <c r="B60" s="22" t="s">
        <v>42</v>
      </c>
      <c r="C60" s="40">
        <v>87500</v>
      </c>
      <c r="D60" s="23">
        <f t="shared" si="2"/>
        <v>1469500</v>
      </c>
      <c r="E60" s="18" t="e">
        <f t="shared" si="0"/>
        <v>#VALUE!</v>
      </c>
      <c r="F60" s="30" t="e">
        <f>SUM(E58+E59+E60)</f>
        <v>#VALUE!</v>
      </c>
      <c r="G60" s="25">
        <v>30</v>
      </c>
      <c r="H60" s="31">
        <v>92</v>
      </c>
    </row>
    <row r="61" spans="1:8" ht="15">
      <c r="A61" s="12">
        <f t="shared" si="1"/>
        <v>34</v>
      </c>
      <c r="B61" s="27" t="s">
        <v>43</v>
      </c>
      <c r="C61" s="38"/>
      <c r="D61" s="28">
        <f t="shared" si="2"/>
        <v>1469500</v>
      </c>
      <c r="E61" s="18" t="e">
        <f t="shared" si="0"/>
        <v>#VALUE!</v>
      </c>
      <c r="F61" s="29"/>
      <c r="G61" s="20">
        <v>31</v>
      </c>
      <c r="H61" s="21"/>
    </row>
    <row r="62" spans="1:8" ht="15">
      <c r="A62" s="12">
        <f t="shared" si="1"/>
        <v>35</v>
      </c>
      <c r="B62" s="17" t="s">
        <v>44</v>
      </c>
      <c r="C62" s="38"/>
      <c r="D62" s="28">
        <f t="shared" si="2"/>
        <v>1469500</v>
      </c>
      <c r="E62" s="18" t="e">
        <f t="shared" si="0"/>
        <v>#VALUE!</v>
      </c>
      <c r="F62" s="29"/>
      <c r="G62" s="20">
        <v>30</v>
      </c>
      <c r="H62" s="21"/>
    </row>
    <row r="63" spans="1:8" ht="15">
      <c r="A63" s="12">
        <f t="shared" si="1"/>
        <v>36</v>
      </c>
      <c r="B63" s="22" t="s">
        <v>45</v>
      </c>
      <c r="C63" s="40">
        <v>87500</v>
      </c>
      <c r="D63" s="23">
        <f t="shared" si="2"/>
        <v>1382000</v>
      </c>
      <c r="E63" s="18" t="e">
        <f t="shared" si="0"/>
        <v>#VALUE!</v>
      </c>
      <c r="F63" s="30" t="e">
        <f>SUM(E61+E62+E63)</f>
        <v>#VALUE!</v>
      </c>
      <c r="G63" s="25">
        <v>31</v>
      </c>
      <c r="H63" s="31">
        <v>92</v>
      </c>
    </row>
    <row r="64" spans="1:8" ht="15">
      <c r="A64" s="12">
        <f t="shared" si="1"/>
        <v>37</v>
      </c>
      <c r="B64" s="17" t="s">
        <v>46</v>
      </c>
      <c r="C64" s="38"/>
      <c r="D64" s="28">
        <f t="shared" si="2"/>
        <v>1382000</v>
      </c>
      <c r="E64" s="18" t="e">
        <f t="shared" si="0"/>
        <v>#VALUE!</v>
      </c>
      <c r="F64" s="29"/>
      <c r="G64" s="20">
        <v>31</v>
      </c>
      <c r="H64" s="21"/>
    </row>
    <row r="65" spans="1:8" ht="15">
      <c r="A65" s="12">
        <f t="shared" si="1"/>
        <v>38</v>
      </c>
      <c r="B65" s="17" t="s">
        <v>47</v>
      </c>
      <c r="C65" s="38"/>
      <c r="D65" s="28">
        <f t="shared" si="2"/>
        <v>1382000</v>
      </c>
      <c r="E65" s="18" t="e">
        <f t="shared" si="0"/>
        <v>#VALUE!</v>
      </c>
      <c r="F65" s="29"/>
      <c r="G65" s="20">
        <v>29</v>
      </c>
      <c r="H65" s="21"/>
    </row>
    <row r="66" spans="1:8" ht="15">
      <c r="A66" s="12">
        <f t="shared" si="1"/>
        <v>39</v>
      </c>
      <c r="B66" s="22" t="s">
        <v>48</v>
      </c>
      <c r="C66" s="40">
        <v>166500</v>
      </c>
      <c r="D66" s="23">
        <f t="shared" si="2"/>
        <v>1215500</v>
      </c>
      <c r="E66" s="18" t="e">
        <f t="shared" si="0"/>
        <v>#VALUE!</v>
      </c>
      <c r="F66" s="30" t="e">
        <f>SUM(E64+E65+E66)</f>
        <v>#VALUE!</v>
      </c>
      <c r="G66" s="25">
        <v>31</v>
      </c>
      <c r="H66" s="31">
        <v>91</v>
      </c>
    </row>
    <row r="67" spans="1:8" ht="15">
      <c r="A67" s="12">
        <f t="shared" si="1"/>
        <v>40</v>
      </c>
      <c r="B67" s="27" t="s">
        <v>49</v>
      </c>
      <c r="C67" s="38"/>
      <c r="D67" s="28">
        <f t="shared" si="2"/>
        <v>1215500</v>
      </c>
      <c r="E67" s="18" t="e">
        <f t="shared" si="0"/>
        <v>#VALUE!</v>
      </c>
      <c r="F67" s="29"/>
      <c r="G67" s="20">
        <v>30</v>
      </c>
      <c r="H67" s="21"/>
    </row>
    <row r="68" spans="1:8" ht="15">
      <c r="A68" s="12">
        <f t="shared" si="1"/>
        <v>41</v>
      </c>
      <c r="B68" s="17" t="s">
        <v>73</v>
      </c>
      <c r="C68" s="38"/>
      <c r="D68" s="28">
        <f t="shared" si="2"/>
        <v>1215500</v>
      </c>
      <c r="E68" s="18" t="e">
        <f t="shared" si="0"/>
        <v>#VALUE!</v>
      </c>
      <c r="F68" s="29"/>
      <c r="G68" s="20">
        <v>31</v>
      </c>
      <c r="H68" s="21"/>
    </row>
    <row r="69" spans="1:8" ht="15">
      <c r="A69" s="12">
        <f t="shared" si="1"/>
        <v>42</v>
      </c>
      <c r="B69" s="22" t="s">
        <v>50</v>
      </c>
      <c r="C69" s="40">
        <v>166500</v>
      </c>
      <c r="D69" s="23">
        <f t="shared" si="2"/>
        <v>1049000</v>
      </c>
      <c r="E69" s="18" t="e">
        <f t="shared" si="0"/>
        <v>#VALUE!</v>
      </c>
      <c r="F69" s="30" t="e">
        <f>SUM(E67+E68+E69)</f>
        <v>#VALUE!</v>
      </c>
      <c r="G69" s="25">
        <v>30</v>
      </c>
      <c r="H69" s="31">
        <v>91</v>
      </c>
    </row>
    <row r="70" spans="1:8" ht="15">
      <c r="A70" s="12">
        <f t="shared" si="1"/>
        <v>43</v>
      </c>
      <c r="B70" s="27" t="s">
        <v>51</v>
      </c>
      <c r="C70" s="38"/>
      <c r="D70" s="28">
        <f t="shared" si="2"/>
        <v>1049000</v>
      </c>
      <c r="E70" s="18" t="e">
        <f t="shared" si="0"/>
        <v>#VALUE!</v>
      </c>
      <c r="F70" s="29"/>
      <c r="G70" s="20">
        <v>31</v>
      </c>
      <c r="H70" s="21"/>
    </row>
    <row r="71" spans="1:8" ht="15">
      <c r="A71" s="12">
        <f t="shared" si="1"/>
        <v>44</v>
      </c>
      <c r="B71" s="17" t="s">
        <v>52</v>
      </c>
      <c r="C71" s="38"/>
      <c r="D71" s="28">
        <f t="shared" si="2"/>
        <v>1049000</v>
      </c>
      <c r="E71" s="18" t="e">
        <f t="shared" si="0"/>
        <v>#VALUE!</v>
      </c>
      <c r="F71" s="29"/>
      <c r="G71" s="20">
        <v>31</v>
      </c>
      <c r="H71" s="21"/>
    </row>
    <row r="72" spans="1:8" ht="15">
      <c r="A72" s="12">
        <f t="shared" si="1"/>
        <v>45</v>
      </c>
      <c r="B72" s="22" t="s">
        <v>53</v>
      </c>
      <c r="C72" s="40">
        <v>166500</v>
      </c>
      <c r="D72" s="23">
        <f t="shared" si="2"/>
        <v>882500</v>
      </c>
      <c r="E72" s="18" t="e">
        <f t="shared" si="0"/>
        <v>#VALUE!</v>
      </c>
      <c r="F72" s="30" t="e">
        <f>SUM(E70+E71+E72)</f>
        <v>#VALUE!</v>
      </c>
      <c r="G72" s="25">
        <v>30</v>
      </c>
      <c r="H72" s="31">
        <v>92</v>
      </c>
    </row>
    <row r="73" spans="1:8" ht="15">
      <c r="A73" s="12">
        <f t="shared" si="1"/>
        <v>46</v>
      </c>
      <c r="B73" s="27" t="s">
        <v>54</v>
      </c>
      <c r="C73" s="38"/>
      <c r="D73" s="28">
        <f t="shared" si="2"/>
        <v>882500</v>
      </c>
      <c r="E73" s="18" t="e">
        <f t="shared" si="0"/>
        <v>#VALUE!</v>
      </c>
      <c r="F73" s="29"/>
      <c r="G73" s="20">
        <v>31</v>
      </c>
      <c r="H73" s="21"/>
    </row>
    <row r="74" spans="1:8" ht="15">
      <c r="A74" s="12">
        <f t="shared" si="1"/>
        <v>47</v>
      </c>
      <c r="B74" s="17" t="s">
        <v>55</v>
      </c>
      <c r="C74" s="38"/>
      <c r="D74" s="28">
        <f t="shared" si="2"/>
        <v>882500</v>
      </c>
      <c r="E74" s="18" t="e">
        <f t="shared" si="0"/>
        <v>#VALUE!</v>
      </c>
      <c r="F74" s="29"/>
      <c r="G74" s="20">
        <v>30</v>
      </c>
      <c r="H74" s="21"/>
    </row>
    <row r="75" spans="1:8" ht="15">
      <c r="A75" s="12">
        <f t="shared" si="1"/>
        <v>48</v>
      </c>
      <c r="B75" s="22" t="s">
        <v>56</v>
      </c>
      <c r="C75" s="40">
        <v>166500</v>
      </c>
      <c r="D75" s="23">
        <f t="shared" si="2"/>
        <v>716000</v>
      </c>
      <c r="E75" s="18" t="e">
        <f t="shared" si="0"/>
        <v>#VALUE!</v>
      </c>
      <c r="F75" s="30" t="e">
        <f>SUM(E73+E74+E75)</f>
        <v>#VALUE!</v>
      </c>
      <c r="G75" s="25">
        <v>31</v>
      </c>
      <c r="H75" s="31">
        <v>92</v>
      </c>
    </row>
    <row r="76" spans="1:8" ht="15">
      <c r="A76" s="12">
        <f t="shared" si="1"/>
        <v>49</v>
      </c>
      <c r="B76" s="17" t="s">
        <v>61</v>
      </c>
      <c r="C76" s="38"/>
      <c r="D76" s="28">
        <f t="shared" si="2"/>
        <v>716000</v>
      </c>
      <c r="E76" s="18" t="e">
        <f t="shared" si="0"/>
        <v>#VALUE!</v>
      </c>
      <c r="F76" s="29"/>
      <c r="G76" s="20">
        <v>31</v>
      </c>
      <c r="H76" s="21"/>
    </row>
    <row r="77" spans="1:8" ht="15">
      <c r="A77" s="12">
        <f t="shared" si="1"/>
        <v>50</v>
      </c>
      <c r="B77" s="17" t="s">
        <v>62</v>
      </c>
      <c r="C77" s="38"/>
      <c r="D77" s="28">
        <f t="shared" si="2"/>
        <v>716000</v>
      </c>
      <c r="E77" s="18" t="e">
        <f t="shared" si="0"/>
        <v>#VALUE!</v>
      </c>
      <c r="F77" s="29"/>
      <c r="G77" s="20">
        <v>28</v>
      </c>
      <c r="H77" s="21"/>
    </row>
    <row r="78" spans="1:8" ht="15">
      <c r="A78" s="12">
        <f t="shared" si="1"/>
        <v>51</v>
      </c>
      <c r="B78" s="22" t="s">
        <v>63</v>
      </c>
      <c r="C78" s="40">
        <v>179000</v>
      </c>
      <c r="D78" s="23">
        <f t="shared" si="2"/>
        <v>537000</v>
      </c>
      <c r="E78" s="18" t="e">
        <f t="shared" si="0"/>
        <v>#VALUE!</v>
      </c>
      <c r="F78" s="30" t="e">
        <f>SUM(E76+E77+E78)</f>
        <v>#VALUE!</v>
      </c>
      <c r="G78" s="25">
        <v>31</v>
      </c>
      <c r="H78" s="31">
        <v>90</v>
      </c>
    </row>
    <row r="79" spans="1:8" ht="15">
      <c r="A79" s="12">
        <f t="shared" si="1"/>
        <v>52</v>
      </c>
      <c r="B79" s="27" t="s">
        <v>64</v>
      </c>
      <c r="C79" s="38"/>
      <c r="D79" s="28">
        <f t="shared" si="2"/>
        <v>537000</v>
      </c>
      <c r="E79" s="18" t="e">
        <f t="shared" si="0"/>
        <v>#VALUE!</v>
      </c>
      <c r="F79" s="29"/>
      <c r="G79" s="20">
        <v>30</v>
      </c>
      <c r="H79" s="21"/>
    </row>
    <row r="80" spans="1:8" ht="15">
      <c r="A80" s="12">
        <f t="shared" si="1"/>
        <v>53</v>
      </c>
      <c r="B80" s="17" t="s">
        <v>65</v>
      </c>
      <c r="C80" s="38"/>
      <c r="D80" s="28">
        <f t="shared" si="2"/>
        <v>537000</v>
      </c>
      <c r="E80" s="18" t="e">
        <f t="shared" si="0"/>
        <v>#VALUE!</v>
      </c>
      <c r="F80" s="29"/>
      <c r="G80" s="20">
        <v>31</v>
      </c>
      <c r="H80" s="21"/>
    </row>
    <row r="81" spans="1:8" ht="15">
      <c r="A81" s="12">
        <f t="shared" si="1"/>
        <v>54</v>
      </c>
      <c r="B81" s="22" t="s">
        <v>66</v>
      </c>
      <c r="C81" s="40">
        <v>179000</v>
      </c>
      <c r="D81" s="23">
        <f t="shared" si="2"/>
        <v>358000</v>
      </c>
      <c r="E81" s="18" t="e">
        <f t="shared" si="0"/>
        <v>#VALUE!</v>
      </c>
      <c r="F81" s="30" t="e">
        <f>SUM(E79+E80+E81)</f>
        <v>#VALUE!</v>
      </c>
      <c r="G81" s="25">
        <v>30</v>
      </c>
      <c r="H81" s="31">
        <v>91</v>
      </c>
    </row>
    <row r="82" spans="1:8" ht="15">
      <c r="A82" s="12">
        <f t="shared" si="1"/>
        <v>55</v>
      </c>
      <c r="B82" s="27" t="s">
        <v>67</v>
      </c>
      <c r="C82" s="38"/>
      <c r="D82" s="28">
        <f t="shared" si="2"/>
        <v>358000</v>
      </c>
      <c r="E82" s="18" t="e">
        <f t="shared" si="0"/>
        <v>#VALUE!</v>
      </c>
      <c r="F82" s="29"/>
      <c r="G82" s="20">
        <v>31</v>
      </c>
      <c r="H82" s="21"/>
    </row>
    <row r="83" spans="1:8" ht="15">
      <c r="A83" s="12">
        <f t="shared" si="1"/>
        <v>56</v>
      </c>
      <c r="B83" s="17" t="s">
        <v>68</v>
      </c>
      <c r="C83" s="38"/>
      <c r="D83" s="28">
        <f t="shared" si="2"/>
        <v>358000</v>
      </c>
      <c r="E83" s="18" t="e">
        <f t="shared" si="0"/>
        <v>#VALUE!</v>
      </c>
      <c r="F83" s="29"/>
      <c r="G83" s="20">
        <v>31</v>
      </c>
      <c r="H83" s="21"/>
    </row>
    <row r="84" spans="1:8" ht="15">
      <c r="A84" s="12">
        <f t="shared" si="1"/>
        <v>57</v>
      </c>
      <c r="B84" s="22" t="s">
        <v>69</v>
      </c>
      <c r="C84" s="40">
        <v>179000</v>
      </c>
      <c r="D84" s="23">
        <f t="shared" si="2"/>
        <v>179000</v>
      </c>
      <c r="E84" s="18" t="e">
        <f t="shared" si="0"/>
        <v>#VALUE!</v>
      </c>
      <c r="F84" s="30" t="e">
        <f>SUM(E82+E83+E84)</f>
        <v>#VALUE!</v>
      </c>
      <c r="G84" s="25">
        <v>30</v>
      </c>
      <c r="H84" s="31">
        <v>92</v>
      </c>
    </row>
    <row r="85" spans="1:8" ht="15">
      <c r="A85" s="12">
        <f t="shared" si="1"/>
        <v>58</v>
      </c>
      <c r="B85" s="27" t="s">
        <v>70</v>
      </c>
      <c r="C85" s="38"/>
      <c r="D85" s="28">
        <f t="shared" si="2"/>
        <v>179000</v>
      </c>
      <c r="E85" s="18" t="e">
        <f t="shared" si="0"/>
        <v>#VALUE!</v>
      </c>
      <c r="F85" s="29"/>
      <c r="G85" s="20">
        <v>31</v>
      </c>
      <c r="H85" s="21"/>
    </row>
    <row r="86" spans="1:8" ht="15">
      <c r="A86" s="12">
        <f t="shared" si="1"/>
        <v>59</v>
      </c>
      <c r="B86" s="17" t="s">
        <v>71</v>
      </c>
      <c r="C86" s="38"/>
      <c r="D86" s="28">
        <f t="shared" si="2"/>
        <v>179000</v>
      </c>
      <c r="E86" s="18" t="e">
        <f t="shared" si="0"/>
        <v>#VALUE!</v>
      </c>
      <c r="F86" s="29"/>
      <c r="G86" s="20">
        <v>30</v>
      </c>
      <c r="H86" s="21"/>
    </row>
    <row r="87" spans="1:8" ht="15">
      <c r="A87" s="12">
        <f t="shared" si="1"/>
        <v>60</v>
      </c>
      <c r="B87" s="22" t="s">
        <v>72</v>
      </c>
      <c r="C87" s="40">
        <v>179000</v>
      </c>
      <c r="D87" s="23">
        <f t="shared" si="2"/>
        <v>0</v>
      </c>
      <c r="E87" s="18" t="e">
        <f t="shared" si="0"/>
        <v>#VALUE!</v>
      </c>
      <c r="F87" s="30" t="e">
        <f>SUM(E85+E86+E87)</f>
        <v>#VALUE!</v>
      </c>
      <c r="G87" s="25">
        <v>31</v>
      </c>
      <c r="H87" s="31">
        <v>92</v>
      </c>
    </row>
    <row r="88" spans="1:8" ht="15">
      <c r="A88" s="12"/>
      <c r="B88" s="41"/>
      <c r="C88" s="42">
        <f>SUM(C28:C87)</f>
        <v>2532000</v>
      </c>
      <c r="D88" s="12"/>
      <c r="E88" s="42" t="e">
        <f>SUM(E28:E87)</f>
        <v>#VALUE!</v>
      </c>
      <c r="F88" s="43" t="e">
        <f>SUM(F28:F87)</f>
        <v>#VALUE!</v>
      </c>
      <c r="G88" s="44"/>
      <c r="H88" s="12"/>
    </row>
    <row r="89" spans="1:8" ht="15">
      <c r="A89" s="12"/>
      <c r="B89" s="45"/>
      <c r="C89" s="12"/>
      <c r="D89" s="12"/>
      <c r="E89" s="12"/>
      <c r="F89" s="43"/>
      <c r="G89" s="46"/>
      <c r="H89" s="12"/>
    </row>
    <row r="91" ht="15">
      <c r="B91" t="s">
        <v>58</v>
      </c>
    </row>
    <row r="94" ht="15">
      <c r="F94" t="s">
        <v>59</v>
      </c>
    </row>
    <row r="95" ht="15">
      <c r="F95" t="s">
        <v>60</v>
      </c>
    </row>
  </sheetData>
  <sheetProtection/>
  <mergeCells count="2">
    <mergeCell ref="F22:H22"/>
    <mergeCell ref="B24:C2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Ostroróg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</dc:creator>
  <cp:keywords/>
  <dc:description/>
  <cp:lastModifiedBy>GCI</cp:lastModifiedBy>
  <cp:lastPrinted>2008-03-18T09:13:54Z</cp:lastPrinted>
  <dcterms:created xsi:type="dcterms:W3CDTF">2008-03-12T09:53:50Z</dcterms:created>
  <dcterms:modified xsi:type="dcterms:W3CDTF">2009-02-10T12:34:13Z</dcterms:modified>
  <cp:category/>
  <cp:version/>
  <cp:contentType/>
  <cp:contentStatus/>
</cp:coreProperties>
</file>