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285" activeTab="0"/>
  </bookViews>
  <sheets>
    <sheet name="prognoza długu 20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Kuryłówka</author>
    <author>MAGDA</author>
  </authors>
  <commentList>
    <comment ref="E1" authorId="0">
      <text>
        <r>
          <rPr>
            <b/>
            <sz val="8"/>
            <rFont val="Tahoma"/>
            <family val="0"/>
          </rPr>
          <t xml:space="preserve">15% dochodów spłata rat i odsetek w roku
</t>
        </r>
      </text>
    </comment>
    <comment ref="F1" authorId="1">
      <text>
        <r>
          <rPr>
            <b/>
            <sz val="8"/>
            <rFont val="Tahoma"/>
            <family val="0"/>
          </rPr>
          <t xml:space="preserve">60% dochodów zadłużenie na koniec roku i kwartałów
</t>
        </r>
      </text>
    </comment>
  </commentList>
</comments>
</file>

<file path=xl/sharedStrings.xml><?xml version="1.0" encoding="utf-8"?>
<sst xmlns="http://schemas.openxmlformats.org/spreadsheetml/2006/main" count="146" uniqueCount="28">
  <si>
    <t>ROK</t>
  </si>
  <si>
    <t>dług</t>
  </si>
  <si>
    <t>spłata rat</t>
  </si>
  <si>
    <t>w tym I kw.</t>
  </si>
  <si>
    <t>w tym II kw.</t>
  </si>
  <si>
    <t>w tym III kw.</t>
  </si>
  <si>
    <t>w tym IV kw.</t>
  </si>
  <si>
    <t>spłata odsetek</t>
  </si>
  <si>
    <t>kwota</t>
  </si>
  <si>
    <t>stan długu na:</t>
  </si>
  <si>
    <t>I kw.</t>
  </si>
  <si>
    <t>II kw.</t>
  </si>
  <si>
    <t>III kw.</t>
  </si>
  <si>
    <t>IV kw.</t>
  </si>
  <si>
    <t>31.03</t>
  </si>
  <si>
    <t>30.06</t>
  </si>
  <si>
    <t>30.09</t>
  </si>
  <si>
    <t>31.12</t>
  </si>
  <si>
    <t>Wskażnik %                art. 169 u.o f.p.</t>
  </si>
  <si>
    <t>Wskażnik %                art. 170 pkt. 2 u.o f.p.</t>
  </si>
  <si>
    <t>planowane</t>
  </si>
  <si>
    <t xml:space="preserve">Kredyty i pożyczki </t>
  </si>
  <si>
    <t>Planowane rozchody</t>
  </si>
  <si>
    <t>Planowane dochody</t>
  </si>
  <si>
    <t>Planowane przychody</t>
  </si>
  <si>
    <t>Planowane wydatki</t>
  </si>
  <si>
    <t>ogółem</t>
  </si>
  <si>
    <t>zaciągnięte (kwota długu na dzień 31.12.2008)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</si>
</sst>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%"/>
    <numFmt numFmtId="165" formatCode="0.000%"/>
    <numFmt numFmtId="166" formatCode="0.0%"/>
    <numFmt numFmtId="167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9" xfId="0" applyBorder="1" applyAlignment="1">
      <alignment/>
    </xf>
    <xf numFmtId="4" fontId="0" fillId="33" borderId="17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7" xfId="0" applyNumberFormat="1" applyFill="1" applyBorder="1" applyAlignment="1">
      <alignment/>
    </xf>
    <xf numFmtId="10" fontId="1" fillId="33" borderId="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7" xfId="0" applyBorder="1" applyAlignment="1">
      <alignment/>
    </xf>
    <xf numFmtId="0" fontId="0" fillId="33" borderId="20" xfId="0" applyFill="1" applyBorder="1" applyAlignment="1">
      <alignment wrapText="1"/>
    </xf>
    <xf numFmtId="0" fontId="1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3" fontId="1" fillId="0" borderId="17" xfId="0" applyNumberFormat="1" applyFont="1" applyBorder="1" applyAlignment="1">
      <alignment/>
    </xf>
    <xf numFmtId="2" fontId="0" fillId="0" borderId="0" xfId="0" applyNumberFormat="1" applyAlignment="1">
      <alignment/>
    </xf>
    <xf numFmtId="3" fontId="1" fillId="0" borderId="15" xfId="0" applyNumberFormat="1" applyFont="1" applyBorder="1" applyAlignment="1">
      <alignment/>
    </xf>
    <xf numFmtId="4" fontId="0" fillId="34" borderId="10" xfId="0" applyNumberFormat="1" applyFill="1" applyBorder="1" applyAlignment="1">
      <alignment/>
    </xf>
    <xf numFmtId="166" fontId="0" fillId="0" borderId="18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/>
    </xf>
    <xf numFmtId="166" fontId="0" fillId="0" borderId="18" xfId="0" applyNumberForma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0" fillId="33" borderId="0" xfId="0" applyNumberFormat="1" applyFont="1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" fillId="0" borderId="18" xfId="0" applyNumberFormat="1" applyFont="1" applyBorder="1" applyAlignment="1">
      <alignment/>
    </xf>
    <xf numFmtId="3" fontId="0" fillId="34" borderId="18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166" fontId="0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34" borderId="24" xfId="0" applyFill="1" applyBorder="1" applyAlignment="1">
      <alignment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166" fontId="0" fillId="0" borderId="14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7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14" xfId="0" applyBorder="1" applyAlignment="1">
      <alignment/>
    </xf>
    <xf numFmtId="0" fontId="0" fillId="34" borderId="14" xfId="0" applyNumberFormat="1" applyFill="1" applyBorder="1" applyAlignment="1">
      <alignment/>
    </xf>
    <xf numFmtId="0" fontId="0" fillId="0" borderId="21" xfId="0" applyNumberFormat="1" applyBorder="1" applyAlignment="1">
      <alignment wrapText="1"/>
    </xf>
    <xf numFmtId="0" fontId="0" fillId="0" borderId="14" xfId="0" applyBorder="1" applyAlignment="1">
      <alignment wrapText="1"/>
    </xf>
    <xf numFmtId="3" fontId="0" fillId="0" borderId="15" xfId="0" applyNumberFormat="1" applyFont="1" applyBorder="1" applyAlignment="1">
      <alignment/>
    </xf>
    <xf numFmtId="0" fontId="0" fillId="0" borderId="14" xfId="0" applyNumberFormat="1" applyFill="1" applyBorder="1" applyAlignment="1">
      <alignment/>
    </xf>
    <xf numFmtId="166" fontId="0" fillId="33" borderId="1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167" fontId="0" fillId="0" borderId="29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3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34" borderId="31" xfId="0" applyFont="1" applyFill="1" applyBorder="1" applyAlignment="1">
      <alignment horizontal="right"/>
    </xf>
    <xf numFmtId="0" fontId="0" fillId="34" borderId="27" xfId="0" applyFont="1" applyFill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3" fontId="1" fillId="34" borderId="31" xfId="0" applyNumberFormat="1" applyFont="1" applyFill="1" applyBorder="1" applyAlignment="1">
      <alignment horizontal="right"/>
    </xf>
    <xf numFmtId="3" fontId="1" fillId="34" borderId="27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PageLayoutView="0" workbookViewId="0" topLeftCell="C1">
      <selection activeCell="O8" sqref="O8"/>
    </sheetView>
  </sheetViews>
  <sheetFormatPr defaultColWidth="9.140625" defaultRowHeight="12.75"/>
  <cols>
    <col min="1" max="1" width="5.8515625" style="0" bestFit="1" customWidth="1"/>
    <col min="2" max="2" width="14.140625" style="0" customWidth="1"/>
    <col min="3" max="3" width="12.00390625" style="0" customWidth="1"/>
    <col min="4" max="4" width="14.00390625" style="0" customWidth="1"/>
    <col min="5" max="5" width="14.7109375" style="0" customWidth="1"/>
    <col min="6" max="6" width="12.140625" style="0" customWidth="1"/>
    <col min="7" max="7" width="12.8515625" style="0" customWidth="1"/>
    <col min="8" max="8" width="13.57421875" style="0" bestFit="1" customWidth="1"/>
    <col min="9" max="11" width="13.28125" style="0" customWidth="1"/>
    <col min="12" max="12" width="14.57421875" style="0" customWidth="1"/>
    <col min="13" max="13" width="10.57421875" style="0" bestFit="1" customWidth="1"/>
  </cols>
  <sheetData>
    <row r="1" spans="1:17" ht="138" customHeight="1" thickBot="1">
      <c r="A1" s="94" t="s">
        <v>0</v>
      </c>
      <c r="B1" s="104"/>
      <c r="C1" s="96" t="s">
        <v>21</v>
      </c>
      <c r="D1" s="97"/>
      <c r="E1" s="98" t="s">
        <v>18</v>
      </c>
      <c r="F1" s="112" t="s">
        <v>19</v>
      </c>
      <c r="G1" s="96" t="s">
        <v>23</v>
      </c>
      <c r="H1" s="97"/>
      <c r="I1" s="7" t="s">
        <v>24</v>
      </c>
      <c r="J1" s="7" t="s">
        <v>22</v>
      </c>
      <c r="K1" s="96" t="s">
        <v>25</v>
      </c>
      <c r="L1" s="97"/>
      <c r="M1" s="5"/>
      <c r="N1" s="5"/>
      <c r="O1" s="5"/>
      <c r="P1" s="5"/>
      <c r="Q1" s="5"/>
    </row>
    <row r="2" spans="1:17" ht="69.75" customHeight="1" thickBot="1">
      <c r="A2" s="95"/>
      <c r="B2" s="105"/>
      <c r="C2" s="76" t="s">
        <v>27</v>
      </c>
      <c r="D2" s="52" t="s">
        <v>20</v>
      </c>
      <c r="E2" s="99"/>
      <c r="F2" s="113"/>
      <c r="G2" s="114" t="s">
        <v>8</v>
      </c>
      <c r="H2" s="115"/>
      <c r="I2" s="6" t="s">
        <v>8</v>
      </c>
      <c r="J2" s="6" t="s">
        <v>8</v>
      </c>
      <c r="K2" s="116" t="s">
        <v>8</v>
      </c>
      <c r="L2" s="115"/>
      <c r="M2" s="5"/>
      <c r="N2" s="5"/>
      <c r="O2" s="5"/>
      <c r="P2" s="5"/>
      <c r="Q2" s="5"/>
    </row>
    <row r="3" spans="1:12" ht="15.75" customHeight="1">
      <c r="A3" s="82">
        <v>2009</v>
      </c>
      <c r="B3" s="24" t="s">
        <v>1</v>
      </c>
      <c r="C3" s="55">
        <v>2266402</v>
      </c>
      <c r="D3" s="54">
        <v>3209205</v>
      </c>
      <c r="E3" s="51">
        <f>(C4+C9)/H3</f>
        <v>0.017169269199153372</v>
      </c>
      <c r="F3" s="106"/>
      <c r="G3" s="66" t="s">
        <v>26</v>
      </c>
      <c r="H3" s="60">
        <v>13162820</v>
      </c>
      <c r="I3" s="32">
        <f>D3</f>
        <v>3209205</v>
      </c>
      <c r="J3" s="32">
        <f>C4</f>
        <v>175996</v>
      </c>
      <c r="K3" s="68" t="s">
        <v>26</v>
      </c>
      <c r="L3" s="38">
        <v>16196029</v>
      </c>
    </row>
    <row r="4" spans="1:12" ht="12.75">
      <c r="A4" s="88"/>
      <c r="B4" s="14" t="s">
        <v>2</v>
      </c>
      <c r="C4" s="110">
        <f>C7+C8+C6+C5</f>
        <v>175996</v>
      </c>
      <c r="D4" s="111"/>
      <c r="E4" s="109"/>
      <c r="F4" s="78"/>
      <c r="G4" s="67"/>
      <c r="H4" s="61"/>
      <c r="I4" s="8"/>
      <c r="J4" s="8"/>
      <c r="K4" s="8"/>
      <c r="L4" s="47"/>
    </row>
    <row r="5" spans="1:12" ht="12.75">
      <c r="A5" s="88"/>
      <c r="B5" s="14" t="s">
        <v>3</v>
      </c>
      <c r="C5" s="90">
        <v>43999</v>
      </c>
      <c r="D5" s="91"/>
      <c r="E5" s="102"/>
      <c r="F5" s="78"/>
      <c r="G5" s="67"/>
      <c r="H5" s="62"/>
      <c r="I5" s="8"/>
      <c r="J5" s="8"/>
      <c r="K5" s="8"/>
      <c r="L5" s="47"/>
    </row>
    <row r="6" spans="1:12" ht="12.75">
      <c r="A6" s="88"/>
      <c r="B6" s="14" t="s">
        <v>4</v>
      </c>
      <c r="C6" s="90">
        <v>43999</v>
      </c>
      <c r="D6" s="91"/>
      <c r="E6" s="102"/>
      <c r="F6" s="78"/>
      <c r="G6" s="67"/>
      <c r="H6" s="62"/>
      <c r="I6" s="8"/>
      <c r="J6" s="8"/>
      <c r="K6" s="8"/>
      <c r="L6" s="8"/>
    </row>
    <row r="7" spans="1:12" ht="12.75">
      <c r="A7" s="88"/>
      <c r="B7" s="14" t="s">
        <v>5</v>
      </c>
      <c r="C7" s="90">
        <v>43999</v>
      </c>
      <c r="D7" s="91"/>
      <c r="E7" s="102"/>
      <c r="F7" s="78"/>
      <c r="G7" s="67"/>
      <c r="H7" s="62"/>
      <c r="I7" s="8"/>
      <c r="J7" s="8"/>
      <c r="K7" s="8"/>
      <c r="L7" s="8"/>
    </row>
    <row r="8" spans="1:12" ht="12.75">
      <c r="A8" s="88"/>
      <c r="B8" s="14" t="s">
        <v>6</v>
      </c>
      <c r="C8" s="90">
        <v>43999</v>
      </c>
      <c r="D8" s="91"/>
      <c r="E8" s="102"/>
      <c r="F8" s="78"/>
      <c r="G8" s="67"/>
      <c r="H8" s="62"/>
      <c r="I8" s="8"/>
      <c r="J8" s="8"/>
      <c r="K8" s="8"/>
      <c r="L8" s="8"/>
    </row>
    <row r="9" spans="1:12" ht="12.75">
      <c r="A9" s="88"/>
      <c r="B9" s="14" t="s">
        <v>7</v>
      </c>
      <c r="C9" s="107">
        <v>50000</v>
      </c>
      <c r="D9" s="108"/>
      <c r="E9" s="102"/>
      <c r="F9" s="78"/>
      <c r="G9" s="67"/>
      <c r="H9" s="62"/>
      <c r="I9" s="8"/>
      <c r="J9" s="8"/>
      <c r="K9" s="8"/>
      <c r="L9" s="8"/>
    </row>
    <row r="10" spans="1:12" ht="15.75" customHeight="1">
      <c r="A10" s="88"/>
      <c r="B10" s="14" t="s">
        <v>3</v>
      </c>
      <c r="C10" s="90">
        <v>12500</v>
      </c>
      <c r="D10" s="91"/>
      <c r="E10" s="102"/>
      <c r="F10" s="78"/>
      <c r="G10" s="64"/>
      <c r="H10" s="63"/>
      <c r="I10" s="8"/>
      <c r="J10" s="8"/>
      <c r="K10" s="8"/>
      <c r="L10" s="8"/>
    </row>
    <row r="11" spans="1:12" ht="15.75" customHeight="1">
      <c r="A11" s="88"/>
      <c r="B11" s="14" t="s">
        <v>4</v>
      </c>
      <c r="C11" s="90">
        <v>12500</v>
      </c>
      <c r="D11" s="91"/>
      <c r="E11" s="102"/>
      <c r="F11" s="78"/>
      <c r="G11" s="64"/>
      <c r="H11" s="63"/>
      <c r="I11" s="8"/>
      <c r="J11" s="8"/>
      <c r="K11" s="8"/>
      <c r="L11" s="8"/>
    </row>
    <row r="12" spans="1:12" ht="15.75" customHeight="1">
      <c r="A12" s="88"/>
      <c r="B12" s="14" t="s">
        <v>5</v>
      </c>
      <c r="C12" s="90">
        <v>12500</v>
      </c>
      <c r="D12" s="91"/>
      <c r="E12" s="102"/>
      <c r="F12" s="78"/>
      <c r="G12" s="64"/>
      <c r="H12" s="63"/>
      <c r="I12" s="8"/>
      <c r="J12" s="8"/>
      <c r="K12" s="8"/>
      <c r="L12" s="8"/>
    </row>
    <row r="13" spans="1:12" ht="15.75" customHeight="1">
      <c r="A13" s="88"/>
      <c r="B13" s="14" t="s">
        <v>6</v>
      </c>
      <c r="C13" s="90">
        <v>12500</v>
      </c>
      <c r="D13" s="91"/>
      <c r="E13" s="102"/>
      <c r="F13" s="78"/>
      <c r="G13" s="64"/>
      <c r="H13" s="63"/>
      <c r="I13" s="8"/>
      <c r="J13" s="8"/>
      <c r="K13" s="8"/>
      <c r="L13" s="8"/>
    </row>
    <row r="14" spans="1:12" ht="15.75" customHeight="1">
      <c r="A14" s="88"/>
      <c r="B14" s="14" t="s">
        <v>9</v>
      </c>
      <c r="C14" s="92"/>
      <c r="D14" s="93"/>
      <c r="E14" s="53"/>
      <c r="F14" s="20"/>
      <c r="G14" s="65"/>
      <c r="H14" s="63"/>
      <c r="I14" s="8"/>
      <c r="J14" s="8"/>
      <c r="K14" s="8"/>
      <c r="L14" s="8"/>
    </row>
    <row r="15" spans="1:12" ht="15.75" customHeight="1">
      <c r="A15" s="88"/>
      <c r="B15" s="14" t="s">
        <v>10</v>
      </c>
      <c r="C15" s="90">
        <f>C3+D3-C5</f>
        <v>5431608</v>
      </c>
      <c r="D15" s="91"/>
      <c r="E15" s="102"/>
      <c r="F15" s="39">
        <f>C15/H3</f>
        <v>0.4126477456958311</v>
      </c>
      <c r="G15" s="58"/>
      <c r="H15" s="63"/>
      <c r="I15" s="8"/>
      <c r="J15" s="8"/>
      <c r="K15" s="8"/>
      <c r="L15" s="8"/>
    </row>
    <row r="16" spans="1:12" ht="15.75" customHeight="1">
      <c r="A16" s="88"/>
      <c r="B16" s="14" t="s">
        <v>11</v>
      </c>
      <c r="C16" s="90">
        <f>C15-C6</f>
        <v>5387609</v>
      </c>
      <c r="D16" s="91"/>
      <c r="E16" s="102"/>
      <c r="F16" s="39">
        <f>C16/H3</f>
        <v>0.40930507292510265</v>
      </c>
      <c r="G16" s="58"/>
      <c r="H16" s="63"/>
      <c r="I16" s="8"/>
      <c r="J16" s="8"/>
      <c r="K16" s="8"/>
      <c r="L16" s="8"/>
    </row>
    <row r="17" spans="1:12" ht="15.75" customHeight="1">
      <c r="A17" s="88"/>
      <c r="B17" s="14" t="s">
        <v>12</v>
      </c>
      <c r="C17" s="90">
        <f>C16-C7</f>
        <v>5343610</v>
      </c>
      <c r="D17" s="91"/>
      <c r="E17" s="102"/>
      <c r="F17" s="39">
        <f>C17/H3</f>
        <v>0.40596240015437424</v>
      </c>
      <c r="G17" s="58"/>
      <c r="H17" s="63"/>
      <c r="I17" s="8"/>
      <c r="J17" s="8"/>
      <c r="K17" s="8"/>
      <c r="L17" s="8"/>
    </row>
    <row r="18" spans="1:12" ht="15.75" customHeight="1" thickBot="1">
      <c r="A18" s="89"/>
      <c r="B18" s="14" t="s">
        <v>13</v>
      </c>
      <c r="C18" s="100">
        <f>C17-C8</f>
        <v>5299611</v>
      </c>
      <c r="D18" s="101"/>
      <c r="E18" s="103"/>
      <c r="F18" s="39">
        <f>C18/H3</f>
        <v>0.40261972738364576</v>
      </c>
      <c r="G18" s="59"/>
      <c r="H18" s="63"/>
      <c r="I18" s="8"/>
      <c r="J18" s="8"/>
      <c r="K18" s="8"/>
      <c r="L18" s="8"/>
    </row>
    <row r="19" spans="1:12" ht="2.25" customHeight="1" thickBot="1">
      <c r="A19" s="3"/>
      <c r="B19" s="25"/>
      <c r="C19" s="11"/>
      <c r="D19" s="43"/>
      <c r="E19" s="19"/>
      <c r="F19" s="15"/>
      <c r="G19" s="16"/>
      <c r="H19" s="9"/>
      <c r="I19" s="9"/>
      <c r="J19" s="9"/>
      <c r="K19" s="9"/>
      <c r="L19" s="9"/>
    </row>
    <row r="20" spans="1:12" ht="15.75" customHeight="1">
      <c r="A20" s="81">
        <v>2010</v>
      </c>
      <c r="B20" s="13" t="s">
        <v>1</v>
      </c>
      <c r="C20" s="28"/>
      <c r="D20" s="38">
        <f>C18</f>
        <v>5299611</v>
      </c>
      <c r="E20" s="51">
        <f>(D21+D26)/H20</f>
        <v>0.05445321746281345</v>
      </c>
      <c r="F20" s="77"/>
      <c r="G20" s="66" t="s">
        <v>26</v>
      </c>
      <c r="H20" s="32">
        <v>17997100</v>
      </c>
      <c r="I20" s="32">
        <v>0</v>
      </c>
      <c r="J20" s="32">
        <f>D21</f>
        <v>920000</v>
      </c>
      <c r="K20" s="68" t="s">
        <v>26</v>
      </c>
      <c r="L20" s="32">
        <v>17077100</v>
      </c>
    </row>
    <row r="21" spans="1:13" ht="15.75" customHeight="1">
      <c r="A21" s="88"/>
      <c r="B21" s="26" t="s">
        <v>2</v>
      </c>
      <c r="C21" s="8"/>
      <c r="D21" s="57">
        <f>D22+D23+D24+D25</f>
        <v>920000</v>
      </c>
      <c r="E21" s="79"/>
      <c r="F21" s="78"/>
      <c r="G21" s="67"/>
      <c r="H21" s="56"/>
      <c r="I21" s="8"/>
      <c r="J21" s="8"/>
      <c r="K21" s="8"/>
      <c r="L21" s="47"/>
      <c r="M21" s="31"/>
    </row>
    <row r="22" spans="1:12" ht="12.75">
      <c r="A22" s="88"/>
      <c r="B22" s="14" t="s">
        <v>3</v>
      </c>
      <c r="C22" s="8"/>
      <c r="D22" s="46">
        <v>230000</v>
      </c>
      <c r="E22" s="80"/>
      <c r="F22" s="78"/>
      <c r="G22" s="67"/>
      <c r="H22" s="56"/>
      <c r="I22" s="8"/>
      <c r="J22" s="8"/>
      <c r="K22" s="8"/>
      <c r="L22" s="47"/>
    </row>
    <row r="23" spans="1:12" ht="12.75">
      <c r="A23" s="88"/>
      <c r="B23" s="14" t="s">
        <v>4</v>
      </c>
      <c r="C23" s="8"/>
      <c r="D23" s="46">
        <v>230000</v>
      </c>
      <c r="E23" s="80"/>
      <c r="F23" s="78"/>
      <c r="G23" s="67"/>
      <c r="H23" s="56"/>
      <c r="I23" s="8"/>
      <c r="J23" s="8"/>
      <c r="K23" s="8"/>
      <c r="L23" s="8"/>
    </row>
    <row r="24" spans="1:12" ht="12.75">
      <c r="A24" s="88"/>
      <c r="B24" s="14" t="s">
        <v>5</v>
      </c>
      <c r="C24" s="8"/>
      <c r="D24" s="46">
        <v>230000</v>
      </c>
      <c r="E24" s="80"/>
      <c r="F24" s="78"/>
      <c r="G24" s="67"/>
      <c r="H24" s="56"/>
      <c r="I24" s="8"/>
      <c r="J24" s="8"/>
      <c r="K24" s="8"/>
      <c r="L24" s="8"/>
    </row>
    <row r="25" spans="1:12" ht="12.75">
      <c r="A25" s="88"/>
      <c r="B25" s="14" t="s">
        <v>6</v>
      </c>
      <c r="C25" s="8"/>
      <c r="D25" s="46">
        <v>230000</v>
      </c>
      <c r="E25" s="80"/>
      <c r="F25" s="78"/>
      <c r="G25" s="67"/>
      <c r="H25" s="56"/>
      <c r="I25" s="8"/>
      <c r="J25" s="8"/>
      <c r="K25" s="8"/>
      <c r="L25" s="8"/>
    </row>
    <row r="26" spans="1:12" ht="12.75">
      <c r="A26" s="88"/>
      <c r="B26" s="26" t="s">
        <v>7</v>
      </c>
      <c r="C26" s="8"/>
      <c r="D26" s="48">
        <v>60000</v>
      </c>
      <c r="E26" s="80"/>
      <c r="F26" s="78"/>
      <c r="G26" s="67"/>
      <c r="H26" s="56"/>
      <c r="I26" s="8"/>
      <c r="J26" s="8"/>
      <c r="K26" s="8"/>
      <c r="L26" s="8"/>
    </row>
    <row r="27" spans="1:12" ht="0" customHeight="1" hidden="1">
      <c r="A27" s="88"/>
      <c r="B27" s="14" t="s">
        <v>3</v>
      </c>
      <c r="C27" s="8"/>
      <c r="D27" s="46" t="e">
        <f>#REF!+#REF!+#REF!</f>
        <v>#REF!</v>
      </c>
      <c r="E27" s="80"/>
      <c r="F27" s="78"/>
      <c r="G27" s="64"/>
      <c r="H27" s="28">
        <f>H10*103%</f>
        <v>0</v>
      </c>
      <c r="I27" s="8"/>
      <c r="J27" s="8"/>
      <c r="K27" s="8"/>
      <c r="L27" s="8"/>
    </row>
    <row r="28" spans="1:12" ht="15" customHeight="1" hidden="1">
      <c r="A28" s="88"/>
      <c r="B28" s="14" t="s">
        <v>4</v>
      </c>
      <c r="C28" s="8"/>
      <c r="D28" s="46" t="e">
        <f>#REF!+#REF!+#REF!</f>
        <v>#REF!</v>
      </c>
      <c r="E28" s="80"/>
      <c r="F28" s="78"/>
      <c r="G28" s="64"/>
      <c r="H28" s="28">
        <f>H11*103%</f>
        <v>0</v>
      </c>
      <c r="I28" s="8"/>
      <c r="J28" s="8"/>
      <c r="K28" s="8"/>
      <c r="L28" s="8"/>
    </row>
    <row r="29" spans="1:12" ht="15" customHeight="1" hidden="1">
      <c r="A29" s="88"/>
      <c r="B29" s="14" t="s">
        <v>5</v>
      </c>
      <c r="C29" s="8"/>
      <c r="D29" s="46" t="e">
        <f>#REF!+#REF!+#REF!</f>
        <v>#REF!</v>
      </c>
      <c r="E29" s="80"/>
      <c r="F29" s="78"/>
      <c r="G29" s="64"/>
      <c r="H29" s="28">
        <f>H12*103%</f>
        <v>0</v>
      </c>
      <c r="I29" s="8"/>
      <c r="J29" s="8"/>
      <c r="K29" s="8"/>
      <c r="L29" s="8"/>
    </row>
    <row r="30" spans="1:12" ht="15" customHeight="1" hidden="1">
      <c r="A30" s="88"/>
      <c r="B30" s="14" t="s">
        <v>6</v>
      </c>
      <c r="C30" s="8"/>
      <c r="D30" s="46" t="e">
        <f>#REF!+#REF!+#REF!</f>
        <v>#REF!</v>
      </c>
      <c r="E30" s="80"/>
      <c r="F30" s="78"/>
      <c r="G30" s="64"/>
      <c r="H30" s="28">
        <f>H13*103%</f>
        <v>0</v>
      </c>
      <c r="I30" s="8"/>
      <c r="J30" s="8"/>
      <c r="K30" s="8"/>
      <c r="L30" s="8"/>
    </row>
    <row r="31" spans="1:12" ht="15.75" customHeight="1">
      <c r="A31" s="88"/>
      <c r="B31" s="14" t="s">
        <v>9</v>
      </c>
      <c r="C31" s="29"/>
      <c r="D31" s="49"/>
      <c r="E31" s="33"/>
      <c r="F31" s="20"/>
      <c r="G31" s="65"/>
      <c r="H31" s="47"/>
      <c r="I31" s="8"/>
      <c r="J31" s="8"/>
      <c r="K31" s="8"/>
      <c r="L31" s="8"/>
    </row>
    <row r="32" spans="1:12" ht="15.75" customHeight="1">
      <c r="A32" s="88"/>
      <c r="B32" s="14" t="s">
        <v>14</v>
      </c>
      <c r="C32" s="8"/>
      <c r="D32" s="46">
        <f>D20-D22</f>
        <v>5069611</v>
      </c>
      <c r="E32" s="80"/>
      <c r="F32" s="34">
        <f>D32/H20</f>
        <v>0.28169043901517465</v>
      </c>
      <c r="G32" s="58"/>
      <c r="H32" s="47"/>
      <c r="I32" s="8"/>
      <c r="J32" s="8"/>
      <c r="K32" s="8"/>
      <c r="L32" s="8"/>
    </row>
    <row r="33" spans="1:12" ht="15.75" customHeight="1">
      <c r="A33" s="88"/>
      <c r="B33" s="14" t="s">
        <v>15</v>
      </c>
      <c r="C33" s="8"/>
      <c r="D33" s="46">
        <f>D32-D23</f>
        <v>4839611</v>
      </c>
      <c r="E33" s="80"/>
      <c r="F33" s="34">
        <f>D33/H20</f>
        <v>0.26891060226369806</v>
      </c>
      <c r="G33" s="58"/>
      <c r="H33" s="47"/>
      <c r="I33" s="8"/>
      <c r="J33" s="8"/>
      <c r="K33" s="8"/>
      <c r="L33" s="8"/>
    </row>
    <row r="34" spans="1:12" ht="15.75" customHeight="1">
      <c r="A34" s="88"/>
      <c r="B34" s="14" t="s">
        <v>16</v>
      </c>
      <c r="C34" s="8"/>
      <c r="D34" s="46">
        <f>D33-D24</f>
        <v>4609611</v>
      </c>
      <c r="E34" s="80"/>
      <c r="F34" s="34">
        <f>D34/H20</f>
        <v>0.2561307655122214</v>
      </c>
      <c r="G34" s="58"/>
      <c r="H34" s="47"/>
      <c r="I34" s="8"/>
      <c r="J34" s="8"/>
      <c r="K34" s="8"/>
      <c r="L34" s="8"/>
    </row>
    <row r="35" spans="1:12" ht="15.75" customHeight="1" thickBot="1">
      <c r="A35" s="89"/>
      <c r="B35" s="14" t="s">
        <v>17</v>
      </c>
      <c r="C35" s="8"/>
      <c r="D35" s="46">
        <f>D34-D25</f>
        <v>4379611</v>
      </c>
      <c r="E35" s="87"/>
      <c r="F35" s="34">
        <f>D35/H20</f>
        <v>0.2433509287607448</v>
      </c>
      <c r="G35" s="59"/>
      <c r="H35" s="47"/>
      <c r="I35" s="8"/>
      <c r="J35" s="8"/>
      <c r="K35" s="8"/>
      <c r="L35" s="8"/>
    </row>
    <row r="36" spans="1:12" ht="2.25" customHeight="1" thickBot="1">
      <c r="A36" s="4"/>
      <c r="B36" s="2"/>
      <c r="C36" s="10"/>
      <c r="D36" s="2"/>
      <c r="E36" s="10"/>
      <c r="F36" s="2"/>
      <c r="G36" s="2"/>
      <c r="H36" s="72"/>
      <c r="I36" s="10"/>
      <c r="J36" s="10"/>
      <c r="K36" s="10"/>
      <c r="L36" s="10"/>
    </row>
    <row r="37" spans="1:12" ht="15" customHeight="1">
      <c r="A37" s="81">
        <v>2011</v>
      </c>
      <c r="B37" s="13" t="s">
        <v>1</v>
      </c>
      <c r="C37" s="28"/>
      <c r="D37" s="30">
        <f>D35</f>
        <v>4379611</v>
      </c>
      <c r="E37" s="35">
        <f>(D38+D43)/H37</f>
        <v>0.044277725816401665</v>
      </c>
      <c r="F37" s="77"/>
      <c r="G37" s="66" t="s">
        <v>26</v>
      </c>
      <c r="H37" s="32">
        <v>20100400</v>
      </c>
      <c r="I37" s="32">
        <v>0</v>
      </c>
      <c r="J37" s="32">
        <f>D38</f>
        <v>840000</v>
      </c>
      <c r="K37" s="68" t="s">
        <v>26</v>
      </c>
      <c r="L37" s="32">
        <v>19260400</v>
      </c>
    </row>
    <row r="38" spans="1:12" ht="15" customHeight="1">
      <c r="A38" s="82"/>
      <c r="B38" s="26" t="s">
        <v>2</v>
      </c>
      <c r="C38" s="8"/>
      <c r="D38" s="48">
        <f>D39+D40+D41+D42</f>
        <v>840000</v>
      </c>
      <c r="E38" s="79"/>
      <c r="F38" s="78"/>
      <c r="G38" s="67"/>
      <c r="H38" s="56"/>
      <c r="I38" s="47"/>
      <c r="J38" s="47"/>
      <c r="K38" s="8"/>
      <c r="L38" s="47"/>
    </row>
    <row r="39" spans="1:12" ht="12.75">
      <c r="A39" s="82"/>
      <c r="B39" s="14" t="s">
        <v>3</v>
      </c>
      <c r="C39" s="8"/>
      <c r="D39" s="46">
        <v>210000</v>
      </c>
      <c r="E39" s="80"/>
      <c r="F39" s="78"/>
      <c r="G39" s="67"/>
      <c r="H39" s="56"/>
      <c r="I39" s="47"/>
      <c r="J39" s="47"/>
      <c r="K39" s="8"/>
      <c r="L39" s="47"/>
    </row>
    <row r="40" spans="1:12" ht="12.75">
      <c r="A40" s="82"/>
      <c r="B40" s="14" t="s">
        <v>4</v>
      </c>
      <c r="C40" s="8"/>
      <c r="D40" s="46">
        <v>210000</v>
      </c>
      <c r="E40" s="80"/>
      <c r="F40" s="78"/>
      <c r="G40" s="67"/>
      <c r="H40" s="56"/>
      <c r="I40" s="47"/>
      <c r="J40" s="47"/>
      <c r="K40" s="47"/>
      <c r="L40" s="8"/>
    </row>
    <row r="41" spans="1:12" ht="12.75">
      <c r="A41" s="82"/>
      <c r="B41" s="14" t="s">
        <v>5</v>
      </c>
      <c r="C41" s="8"/>
      <c r="D41" s="46">
        <v>210000</v>
      </c>
      <c r="E41" s="80"/>
      <c r="F41" s="78"/>
      <c r="G41" s="67"/>
      <c r="H41" s="56"/>
      <c r="I41" s="47"/>
      <c r="J41" s="47"/>
      <c r="K41" s="47"/>
      <c r="L41" s="8"/>
    </row>
    <row r="42" spans="1:12" ht="12.75">
      <c r="A42" s="82"/>
      <c r="B42" s="14" t="s">
        <v>6</v>
      </c>
      <c r="C42" s="8"/>
      <c r="D42" s="46">
        <v>210000</v>
      </c>
      <c r="E42" s="80"/>
      <c r="F42" s="78"/>
      <c r="G42" s="67"/>
      <c r="H42" s="56"/>
      <c r="I42" s="47"/>
      <c r="J42" s="47"/>
      <c r="K42" s="47"/>
      <c r="L42" s="8"/>
    </row>
    <row r="43" spans="1:12" ht="12.75">
      <c r="A43" s="82"/>
      <c r="B43" s="26" t="s">
        <v>7</v>
      </c>
      <c r="C43" s="8"/>
      <c r="D43" s="48">
        <v>50000</v>
      </c>
      <c r="E43" s="80"/>
      <c r="F43" s="78"/>
      <c r="G43" s="67"/>
      <c r="H43" s="47"/>
      <c r="I43" s="8"/>
      <c r="J43" s="8"/>
      <c r="K43" s="8"/>
      <c r="L43" s="8"/>
    </row>
    <row r="44" spans="1:12" ht="15" customHeight="1" hidden="1">
      <c r="A44" s="82"/>
      <c r="B44" s="14" t="s">
        <v>3</v>
      </c>
      <c r="C44" s="8"/>
      <c r="D44" s="46" t="e">
        <f>#REF!+#REF!+#REF!+#REF!+#REF!+#REF!</f>
        <v>#REF!</v>
      </c>
      <c r="E44" s="80"/>
      <c r="F44" s="78"/>
      <c r="G44" s="64"/>
      <c r="H44" s="47"/>
      <c r="I44" s="8"/>
      <c r="J44" s="8"/>
      <c r="K44" s="8"/>
      <c r="L44" s="8"/>
    </row>
    <row r="45" spans="1:12" ht="15" customHeight="1" hidden="1">
      <c r="A45" s="82"/>
      <c r="B45" s="14" t="s">
        <v>4</v>
      </c>
      <c r="C45" s="8"/>
      <c r="D45" s="46" t="e">
        <f>#REF!+#REF!+#REF!+#REF!+#REF!+#REF!</f>
        <v>#REF!</v>
      </c>
      <c r="E45" s="80"/>
      <c r="F45" s="78"/>
      <c r="G45" s="64"/>
      <c r="H45" s="47"/>
      <c r="I45" s="8"/>
      <c r="J45" s="8"/>
      <c r="K45" s="8"/>
      <c r="L45" s="8"/>
    </row>
    <row r="46" spans="1:12" ht="15" customHeight="1" hidden="1">
      <c r="A46" s="82"/>
      <c r="B46" s="14" t="s">
        <v>5</v>
      </c>
      <c r="C46" s="8"/>
      <c r="D46" s="46" t="e">
        <f>#REF!+#REF!+#REF!+#REF!+#REF!+#REF!</f>
        <v>#REF!</v>
      </c>
      <c r="E46" s="80"/>
      <c r="F46" s="78"/>
      <c r="G46" s="64"/>
      <c r="H46" s="47"/>
      <c r="I46" s="8"/>
      <c r="J46" s="8"/>
      <c r="K46" s="8"/>
      <c r="L46" s="8"/>
    </row>
    <row r="47" spans="1:12" ht="15" customHeight="1" hidden="1">
      <c r="A47" s="82"/>
      <c r="B47" s="14" t="s">
        <v>6</v>
      </c>
      <c r="C47" s="8"/>
      <c r="D47" s="46" t="e">
        <f>#REF!+#REF!+#REF!+#REF!+#REF!+#REF!</f>
        <v>#REF!</v>
      </c>
      <c r="E47" s="80"/>
      <c r="F47" s="78"/>
      <c r="G47" s="64"/>
      <c r="H47" s="47"/>
      <c r="I47" s="8"/>
      <c r="J47" s="8"/>
      <c r="K47" s="8"/>
      <c r="L47" s="8"/>
    </row>
    <row r="48" spans="1:12" ht="15" customHeight="1">
      <c r="A48" s="82"/>
      <c r="B48" s="14" t="s">
        <v>9</v>
      </c>
      <c r="C48" s="29"/>
      <c r="D48" s="49"/>
      <c r="E48" s="22"/>
      <c r="F48" s="20"/>
      <c r="G48" s="65"/>
      <c r="H48" s="47"/>
      <c r="I48" s="8"/>
      <c r="J48" s="8"/>
      <c r="K48" s="8"/>
      <c r="L48" s="8"/>
    </row>
    <row r="49" spans="1:12" ht="15" customHeight="1">
      <c r="A49" s="82"/>
      <c r="B49" s="14" t="s">
        <v>14</v>
      </c>
      <c r="C49" s="8"/>
      <c r="D49" s="46">
        <f>D37-D39</f>
        <v>4169611</v>
      </c>
      <c r="E49" s="80"/>
      <c r="F49" s="34">
        <f>D49/H37</f>
        <v>0.20743920518994646</v>
      </c>
      <c r="G49" s="58"/>
      <c r="H49" s="47"/>
      <c r="I49" s="8"/>
      <c r="J49" s="8"/>
      <c r="K49" s="8"/>
      <c r="L49" s="8"/>
    </row>
    <row r="50" spans="1:12" ht="15" customHeight="1">
      <c r="A50" s="82"/>
      <c r="B50" s="14" t="s">
        <v>15</v>
      </c>
      <c r="C50" s="8"/>
      <c r="D50" s="46">
        <f>D49-D40</f>
        <v>3959611</v>
      </c>
      <c r="E50" s="80"/>
      <c r="F50" s="34">
        <f>D50/H37</f>
        <v>0.19699165190742474</v>
      </c>
      <c r="G50" s="58"/>
      <c r="H50" s="47"/>
      <c r="I50" s="8"/>
      <c r="J50" s="8"/>
      <c r="K50" s="8"/>
      <c r="L50" s="8"/>
    </row>
    <row r="51" spans="1:12" ht="15" customHeight="1">
      <c r="A51" s="82"/>
      <c r="B51" s="14" t="s">
        <v>16</v>
      </c>
      <c r="C51" s="8"/>
      <c r="D51" s="46">
        <f>D50-D41</f>
        <v>3749611</v>
      </c>
      <c r="E51" s="80"/>
      <c r="F51" s="34">
        <f>D51/H37</f>
        <v>0.18654409862490298</v>
      </c>
      <c r="G51" s="58"/>
      <c r="H51" s="47"/>
      <c r="I51" s="8"/>
      <c r="J51" s="8"/>
      <c r="K51" s="8"/>
      <c r="L51" s="8"/>
    </row>
    <row r="52" spans="1:12" ht="15" customHeight="1" thickBot="1">
      <c r="A52" s="83"/>
      <c r="B52" s="14" t="s">
        <v>17</v>
      </c>
      <c r="C52" s="8"/>
      <c r="D52" s="46">
        <f>D51-D42</f>
        <v>3539611</v>
      </c>
      <c r="E52" s="87"/>
      <c r="F52" s="34">
        <f>D52/H37</f>
        <v>0.17609654534238126</v>
      </c>
      <c r="G52" s="59"/>
      <c r="H52" s="47"/>
      <c r="I52" s="8"/>
      <c r="J52" s="8"/>
      <c r="K52" s="8"/>
      <c r="L52" s="8"/>
    </row>
    <row r="53" spans="1:12" ht="2.25" customHeight="1" thickBot="1">
      <c r="A53" s="4"/>
      <c r="B53" s="2"/>
      <c r="C53" s="10"/>
      <c r="D53" s="2"/>
      <c r="E53" s="10"/>
      <c r="F53" s="2"/>
      <c r="G53" s="2"/>
      <c r="H53" s="72"/>
      <c r="I53" s="10"/>
      <c r="J53" s="10"/>
      <c r="K53" s="10"/>
      <c r="L53" s="10"/>
    </row>
    <row r="54" spans="1:12" ht="15" customHeight="1">
      <c r="A54" s="81">
        <v>2012</v>
      </c>
      <c r="B54" s="13" t="s">
        <v>1</v>
      </c>
      <c r="C54" s="28"/>
      <c r="D54" s="30">
        <f>D52</f>
        <v>3539611</v>
      </c>
      <c r="E54" s="36">
        <f>(D55+D60)/H54</f>
        <v>0.04821518554908571</v>
      </c>
      <c r="F54" s="77"/>
      <c r="G54" s="66" t="s">
        <v>26</v>
      </c>
      <c r="H54" s="32">
        <v>17007090</v>
      </c>
      <c r="I54" s="32">
        <v>0</v>
      </c>
      <c r="J54" s="32">
        <f>D55</f>
        <v>780000</v>
      </c>
      <c r="K54" s="68" t="s">
        <v>26</v>
      </c>
      <c r="L54" s="32">
        <v>16227090</v>
      </c>
    </row>
    <row r="55" spans="1:12" ht="15" customHeight="1">
      <c r="A55" s="82"/>
      <c r="B55" s="26" t="s">
        <v>2</v>
      </c>
      <c r="C55" s="8"/>
      <c r="D55" s="48">
        <f>D56+D57+D58+D59</f>
        <v>780000</v>
      </c>
      <c r="E55" s="85"/>
      <c r="F55" s="78"/>
      <c r="G55" s="67"/>
      <c r="H55" s="56"/>
      <c r="I55" s="8"/>
      <c r="J55" s="8"/>
      <c r="K55" s="8"/>
      <c r="L55" s="47"/>
    </row>
    <row r="56" spans="1:12" ht="12.75">
      <c r="A56" s="82"/>
      <c r="B56" s="14" t="s">
        <v>3</v>
      </c>
      <c r="C56" s="8"/>
      <c r="D56" s="46">
        <v>195000</v>
      </c>
      <c r="E56" s="86"/>
      <c r="F56" s="78"/>
      <c r="G56" s="67"/>
      <c r="H56" s="56"/>
      <c r="I56" s="8"/>
      <c r="J56" s="8"/>
      <c r="K56" s="8"/>
      <c r="L56" s="47"/>
    </row>
    <row r="57" spans="1:12" ht="12.75">
      <c r="A57" s="82"/>
      <c r="B57" s="14" t="s">
        <v>4</v>
      </c>
      <c r="C57" s="8"/>
      <c r="D57" s="46">
        <v>195000</v>
      </c>
      <c r="E57" s="86"/>
      <c r="F57" s="78"/>
      <c r="G57" s="67"/>
      <c r="H57" s="56"/>
      <c r="I57" s="8"/>
      <c r="J57" s="8"/>
      <c r="K57" s="8"/>
      <c r="L57" s="8"/>
    </row>
    <row r="58" spans="1:12" ht="12.75">
      <c r="A58" s="82"/>
      <c r="B58" s="14" t="s">
        <v>5</v>
      </c>
      <c r="C58" s="8"/>
      <c r="D58" s="46">
        <v>195000</v>
      </c>
      <c r="E58" s="86"/>
      <c r="F58" s="78"/>
      <c r="G58" s="67"/>
      <c r="H58" s="56"/>
      <c r="I58" s="8"/>
      <c r="J58" s="8"/>
      <c r="K58" s="8"/>
      <c r="L58" s="8"/>
    </row>
    <row r="59" spans="1:12" ht="12.75">
      <c r="A59" s="82"/>
      <c r="B59" s="14" t="s">
        <v>6</v>
      </c>
      <c r="C59" s="8"/>
      <c r="D59" s="46">
        <v>195000</v>
      </c>
      <c r="E59" s="86"/>
      <c r="F59" s="78"/>
      <c r="G59" s="67"/>
      <c r="H59" s="56"/>
      <c r="I59" s="8"/>
      <c r="J59" s="8"/>
      <c r="K59" s="8"/>
      <c r="L59" s="8"/>
    </row>
    <row r="60" spans="1:12" ht="12.75">
      <c r="A60" s="82"/>
      <c r="B60" s="26" t="s">
        <v>7</v>
      </c>
      <c r="C60" s="8"/>
      <c r="D60" s="48">
        <v>40000</v>
      </c>
      <c r="E60" s="86"/>
      <c r="F60" s="78"/>
      <c r="G60" s="67"/>
      <c r="H60" s="47"/>
      <c r="I60" s="8"/>
      <c r="J60" s="8"/>
      <c r="K60" s="8"/>
      <c r="L60" s="8"/>
    </row>
    <row r="61" spans="1:12" ht="0.75" customHeight="1" hidden="1">
      <c r="A61" s="82"/>
      <c r="B61" s="14" t="s">
        <v>3</v>
      </c>
      <c r="C61" s="8"/>
      <c r="D61" s="46" t="e">
        <f>#REF!+#REF!+#REF!+#REF!+#REF!+#REF!</f>
        <v>#REF!</v>
      </c>
      <c r="E61" s="86"/>
      <c r="F61" s="78"/>
      <c r="G61" s="64"/>
      <c r="H61" s="47"/>
      <c r="I61" s="8"/>
      <c r="J61" s="8"/>
      <c r="K61" s="8"/>
      <c r="L61" s="8"/>
    </row>
    <row r="62" spans="1:12" ht="15" customHeight="1" hidden="1">
      <c r="A62" s="82"/>
      <c r="B62" s="14" t="s">
        <v>4</v>
      </c>
      <c r="C62" s="8"/>
      <c r="D62" s="46" t="e">
        <f>#REF!+#REF!+#REF!+#REF!+#REF!+#REF!</f>
        <v>#REF!</v>
      </c>
      <c r="E62" s="86"/>
      <c r="F62" s="78"/>
      <c r="G62" s="64"/>
      <c r="H62" s="47"/>
      <c r="I62" s="8"/>
      <c r="J62" s="8"/>
      <c r="K62" s="8"/>
      <c r="L62" s="8"/>
    </row>
    <row r="63" spans="1:12" ht="15" customHeight="1" hidden="1">
      <c r="A63" s="82"/>
      <c r="B63" s="14" t="s">
        <v>5</v>
      </c>
      <c r="C63" s="8"/>
      <c r="D63" s="46" t="e">
        <f>#REF!+#REF!+#REF!+#REF!+#REF!+#REF!</f>
        <v>#REF!</v>
      </c>
      <c r="E63" s="86"/>
      <c r="F63" s="78"/>
      <c r="G63" s="64"/>
      <c r="H63" s="47"/>
      <c r="I63" s="8"/>
      <c r="J63" s="8"/>
      <c r="K63" s="8"/>
      <c r="L63" s="8"/>
    </row>
    <row r="64" spans="1:12" ht="15" customHeight="1" hidden="1">
      <c r="A64" s="82"/>
      <c r="B64" s="14" t="s">
        <v>6</v>
      </c>
      <c r="C64" s="8"/>
      <c r="D64" s="46" t="e">
        <f>#REF!+#REF!+#REF!+#REF!+#REF!+#REF!</f>
        <v>#REF!</v>
      </c>
      <c r="E64" s="86"/>
      <c r="F64" s="78"/>
      <c r="G64" s="64"/>
      <c r="H64" s="47"/>
      <c r="I64" s="8"/>
      <c r="J64" s="8"/>
      <c r="K64" s="8"/>
      <c r="L64" s="8"/>
    </row>
    <row r="65" spans="1:12" ht="15" customHeight="1">
      <c r="A65" s="82"/>
      <c r="B65" s="14" t="s">
        <v>9</v>
      </c>
      <c r="C65" s="29"/>
      <c r="D65" s="49"/>
      <c r="E65" s="22"/>
      <c r="F65" s="20"/>
      <c r="G65" s="65"/>
      <c r="H65" s="47"/>
      <c r="I65" s="8"/>
      <c r="J65" s="8"/>
      <c r="K65" s="8"/>
      <c r="L65" s="8"/>
    </row>
    <row r="66" spans="1:12" ht="15" customHeight="1">
      <c r="A66" s="82"/>
      <c r="B66" s="14" t="s">
        <v>14</v>
      </c>
      <c r="C66" s="8"/>
      <c r="D66" s="46">
        <f>D54-D56</f>
        <v>3344611</v>
      </c>
      <c r="E66" s="80"/>
      <c r="F66" s="40">
        <f>D66/H54</f>
        <v>0.19665980482257694</v>
      </c>
      <c r="G66" s="58"/>
      <c r="H66" s="47"/>
      <c r="I66" s="8"/>
      <c r="J66" s="8"/>
      <c r="K66" s="8"/>
      <c r="L66" s="8"/>
    </row>
    <row r="67" spans="1:12" ht="15" customHeight="1">
      <c r="A67" s="82"/>
      <c r="B67" s="14" t="s">
        <v>15</v>
      </c>
      <c r="C67" s="8"/>
      <c r="D67" s="46">
        <f>D66-D57</f>
        <v>3149611</v>
      </c>
      <c r="E67" s="80"/>
      <c r="F67" s="40">
        <f>D67/H54</f>
        <v>0.1851939985029773</v>
      </c>
      <c r="G67" s="58"/>
      <c r="H67" s="47"/>
      <c r="I67" s="8"/>
      <c r="J67" s="8"/>
      <c r="K67" s="8"/>
      <c r="L67" s="8"/>
    </row>
    <row r="68" spans="1:12" ht="15" customHeight="1">
      <c r="A68" s="82"/>
      <c r="B68" s="14" t="s">
        <v>16</v>
      </c>
      <c r="C68" s="8"/>
      <c r="D68" s="46">
        <f>D67-D58</f>
        <v>2954611</v>
      </c>
      <c r="E68" s="80"/>
      <c r="F68" s="40">
        <f>D68/H54</f>
        <v>0.17372819218337765</v>
      </c>
      <c r="G68" s="58"/>
      <c r="H68" s="47"/>
      <c r="I68" s="8"/>
      <c r="J68" s="8"/>
      <c r="K68" s="8"/>
      <c r="L68" s="8"/>
    </row>
    <row r="69" spans="1:12" ht="15" customHeight="1" thickBot="1">
      <c r="A69" s="83"/>
      <c r="B69" s="14" t="s">
        <v>17</v>
      </c>
      <c r="C69" s="8"/>
      <c r="D69" s="46">
        <f>D68-D59</f>
        <v>2759611</v>
      </c>
      <c r="E69" s="87"/>
      <c r="F69" s="40">
        <f>D69/H54</f>
        <v>0.162262385863778</v>
      </c>
      <c r="G69" s="59"/>
      <c r="H69" s="47"/>
      <c r="I69" s="8"/>
      <c r="J69" s="8"/>
      <c r="K69" s="8"/>
      <c r="L69" s="8"/>
    </row>
    <row r="70" spans="1:12" ht="2.25" customHeight="1" thickBot="1">
      <c r="A70" s="1"/>
      <c r="B70" s="16"/>
      <c r="C70" s="11"/>
      <c r="D70" s="18"/>
      <c r="E70" s="23"/>
      <c r="F70" s="21"/>
      <c r="G70" s="21"/>
      <c r="H70" s="73"/>
      <c r="I70" s="11"/>
      <c r="J70" s="11"/>
      <c r="K70" s="11"/>
      <c r="L70" s="11"/>
    </row>
    <row r="71" spans="1:12" ht="15" customHeight="1">
      <c r="A71" s="81">
        <v>2013</v>
      </c>
      <c r="B71" s="13" t="s">
        <v>1</v>
      </c>
      <c r="C71" s="28"/>
      <c r="D71" s="30">
        <f>D69</f>
        <v>2759611</v>
      </c>
      <c r="E71" s="37">
        <f>(D72+D77)/H71</f>
        <v>0.04402683319623223</v>
      </c>
      <c r="F71" s="77"/>
      <c r="G71" s="66" t="s">
        <v>26</v>
      </c>
      <c r="H71" s="32">
        <v>17262200</v>
      </c>
      <c r="I71" s="32">
        <v>0</v>
      </c>
      <c r="J71" s="32">
        <f>D72</f>
        <v>720000</v>
      </c>
      <c r="K71" s="68" t="s">
        <v>26</v>
      </c>
      <c r="L71" s="32">
        <v>16542200</v>
      </c>
    </row>
    <row r="72" spans="1:12" ht="15" customHeight="1">
      <c r="A72" s="82"/>
      <c r="B72" s="26" t="s">
        <v>2</v>
      </c>
      <c r="C72" s="8"/>
      <c r="D72" s="27">
        <f>D73+D74+D75+D76</f>
        <v>720000</v>
      </c>
      <c r="E72" s="79"/>
      <c r="F72" s="78"/>
      <c r="G72" s="67"/>
      <c r="H72" s="56"/>
      <c r="I72" s="8"/>
      <c r="J72" s="8"/>
      <c r="K72" s="8"/>
      <c r="L72" s="47"/>
    </row>
    <row r="73" spans="1:12" ht="12.75">
      <c r="A73" s="82"/>
      <c r="B73" s="14" t="s">
        <v>3</v>
      </c>
      <c r="C73" s="8"/>
      <c r="D73" s="46">
        <v>180000</v>
      </c>
      <c r="E73" s="80"/>
      <c r="F73" s="78"/>
      <c r="G73" s="67"/>
      <c r="H73" s="56"/>
      <c r="I73" s="8"/>
      <c r="J73" s="8"/>
      <c r="K73" s="8"/>
      <c r="L73" s="47"/>
    </row>
    <row r="74" spans="1:12" ht="12.75">
      <c r="A74" s="82"/>
      <c r="B74" s="14" t="s">
        <v>4</v>
      </c>
      <c r="C74" s="8"/>
      <c r="D74" s="46">
        <v>180000</v>
      </c>
      <c r="E74" s="80"/>
      <c r="F74" s="78"/>
      <c r="G74" s="67"/>
      <c r="H74" s="56"/>
      <c r="I74" s="8"/>
      <c r="J74" s="8"/>
      <c r="K74" s="8"/>
      <c r="L74" s="8"/>
    </row>
    <row r="75" spans="1:12" ht="12.75">
      <c r="A75" s="82"/>
      <c r="B75" s="14" t="s">
        <v>5</v>
      </c>
      <c r="C75" s="8"/>
      <c r="D75" s="46">
        <v>180000</v>
      </c>
      <c r="E75" s="80"/>
      <c r="F75" s="78"/>
      <c r="G75" s="67"/>
      <c r="H75" s="56"/>
      <c r="I75" s="8"/>
      <c r="J75" s="8"/>
      <c r="K75" s="8"/>
      <c r="L75" s="8"/>
    </row>
    <row r="76" spans="1:12" ht="12.75">
      <c r="A76" s="82"/>
      <c r="B76" s="14" t="s">
        <v>6</v>
      </c>
      <c r="C76" s="8"/>
      <c r="D76" s="46">
        <v>180000</v>
      </c>
      <c r="E76" s="80"/>
      <c r="F76" s="78"/>
      <c r="G76" s="67"/>
      <c r="H76" s="56"/>
      <c r="I76" s="8"/>
      <c r="J76" s="8"/>
      <c r="K76" s="8"/>
      <c r="L76" s="8"/>
    </row>
    <row r="77" spans="1:12" ht="12.75">
      <c r="A77" s="82"/>
      <c r="B77" s="26" t="s">
        <v>7</v>
      </c>
      <c r="C77" s="8"/>
      <c r="D77" s="48">
        <v>40000</v>
      </c>
      <c r="E77" s="80"/>
      <c r="F77" s="78"/>
      <c r="G77" s="67"/>
      <c r="H77" s="47"/>
      <c r="I77" s="8"/>
      <c r="J77" s="8"/>
      <c r="K77" s="8"/>
      <c r="L77" s="8"/>
    </row>
    <row r="78" spans="1:12" ht="0" customHeight="1" hidden="1">
      <c r="A78" s="82"/>
      <c r="B78" s="14" t="s">
        <v>3</v>
      </c>
      <c r="C78" s="8"/>
      <c r="D78" s="46" t="e">
        <f>#REF!+#REF!+#REF!+#REF!+#REF!+#REF!</f>
        <v>#REF!</v>
      </c>
      <c r="E78" s="80"/>
      <c r="F78" s="78"/>
      <c r="G78" s="64"/>
      <c r="H78" s="47"/>
      <c r="I78" s="8"/>
      <c r="J78" s="8"/>
      <c r="K78" s="8"/>
      <c r="L78" s="8"/>
    </row>
    <row r="79" spans="1:12" ht="15" customHeight="1" hidden="1">
      <c r="A79" s="82"/>
      <c r="B79" s="14" t="s">
        <v>4</v>
      </c>
      <c r="C79" s="8"/>
      <c r="D79" s="46" t="e">
        <f>#REF!+#REF!+#REF!+#REF!+#REF!+#REF!</f>
        <v>#REF!</v>
      </c>
      <c r="E79" s="80"/>
      <c r="F79" s="78"/>
      <c r="G79" s="64"/>
      <c r="H79" s="47"/>
      <c r="I79" s="8"/>
      <c r="J79" s="8"/>
      <c r="K79" s="8"/>
      <c r="L79" s="8"/>
    </row>
    <row r="80" spans="1:12" ht="15" customHeight="1" hidden="1">
      <c r="A80" s="82"/>
      <c r="B80" s="14" t="s">
        <v>5</v>
      </c>
      <c r="C80" s="8"/>
      <c r="D80" s="46" t="e">
        <f>#REF!+#REF!+#REF!+#REF!+#REF!+#REF!</f>
        <v>#REF!</v>
      </c>
      <c r="E80" s="80"/>
      <c r="F80" s="78"/>
      <c r="G80" s="64"/>
      <c r="H80" s="47"/>
      <c r="I80" s="8"/>
      <c r="J80" s="8"/>
      <c r="K80" s="8"/>
      <c r="L80" s="8"/>
    </row>
    <row r="81" spans="1:12" ht="15" customHeight="1" hidden="1">
      <c r="A81" s="82"/>
      <c r="B81" s="14" t="s">
        <v>6</v>
      </c>
      <c r="C81" s="8"/>
      <c r="D81" s="46" t="e">
        <f>#REF!+#REF!+#REF!+#REF!+#REF!+#REF!</f>
        <v>#REF!</v>
      </c>
      <c r="E81" s="80"/>
      <c r="F81" s="78"/>
      <c r="G81" s="64"/>
      <c r="H81" s="47"/>
      <c r="I81" s="8"/>
      <c r="J81" s="8"/>
      <c r="K81" s="8"/>
      <c r="L81" s="8"/>
    </row>
    <row r="82" spans="1:12" ht="15" customHeight="1">
      <c r="A82" s="82"/>
      <c r="B82" s="14" t="s">
        <v>9</v>
      </c>
      <c r="C82" s="29"/>
      <c r="D82" s="49"/>
      <c r="E82" s="22"/>
      <c r="F82" s="20"/>
      <c r="G82" s="65"/>
      <c r="H82" s="47"/>
      <c r="I82" s="8"/>
      <c r="J82" s="8"/>
      <c r="K82" s="8"/>
      <c r="L82" s="8"/>
    </row>
    <row r="83" spans="1:12" ht="15" customHeight="1">
      <c r="A83" s="82"/>
      <c r="B83" s="14" t="s">
        <v>14</v>
      </c>
      <c r="C83" s="8"/>
      <c r="D83" s="46">
        <f>D71-D73</f>
        <v>2579611</v>
      </c>
      <c r="E83" s="80"/>
      <c r="F83" s="34">
        <f>D83/H71</f>
        <v>0.14943697790548133</v>
      </c>
      <c r="G83" s="58"/>
      <c r="H83" s="47"/>
      <c r="I83" s="8"/>
      <c r="J83" s="8"/>
      <c r="K83" s="8"/>
      <c r="L83" s="8"/>
    </row>
    <row r="84" spans="1:12" ht="15" customHeight="1">
      <c r="A84" s="82"/>
      <c r="B84" s="14" t="s">
        <v>15</v>
      </c>
      <c r="C84" s="8"/>
      <c r="D84" s="46">
        <f>D83-D74</f>
        <v>2399611</v>
      </c>
      <c r="E84" s="80"/>
      <c r="F84" s="34">
        <f>D84/H71</f>
        <v>0.13900957004321582</v>
      </c>
      <c r="G84" s="58"/>
      <c r="H84" s="47"/>
      <c r="I84" s="8"/>
      <c r="J84" s="8"/>
      <c r="K84" s="8"/>
      <c r="L84" s="8"/>
    </row>
    <row r="85" spans="1:12" ht="15" customHeight="1">
      <c r="A85" s="82"/>
      <c r="B85" s="14" t="s">
        <v>16</v>
      </c>
      <c r="C85" s="8"/>
      <c r="D85" s="46">
        <f>D84-D75</f>
        <v>2219611</v>
      </c>
      <c r="E85" s="80"/>
      <c r="F85" s="34">
        <f>D85/H71</f>
        <v>0.12858216218095028</v>
      </c>
      <c r="G85" s="58"/>
      <c r="H85" s="47"/>
      <c r="I85" s="8"/>
      <c r="J85" s="8"/>
      <c r="K85" s="8"/>
      <c r="L85" s="8"/>
    </row>
    <row r="86" spans="1:12" ht="14.25" customHeight="1" thickBot="1">
      <c r="A86" s="83"/>
      <c r="B86" s="17" t="s">
        <v>17</v>
      </c>
      <c r="C86" s="12"/>
      <c r="D86" s="50">
        <f>D85-D76</f>
        <v>2039611</v>
      </c>
      <c r="E86" s="84"/>
      <c r="F86" s="41">
        <f>D86/H71</f>
        <v>0.11815475431868476</v>
      </c>
      <c r="G86" s="59"/>
      <c r="H86" s="74"/>
      <c r="I86" s="12"/>
      <c r="J86" s="12"/>
      <c r="K86" s="12"/>
      <c r="L86" s="12"/>
    </row>
    <row r="87" spans="1:12" ht="2.25" customHeight="1" thickBot="1">
      <c r="A87" s="1"/>
      <c r="B87" s="2"/>
      <c r="C87" s="42"/>
      <c r="D87" s="43"/>
      <c r="E87" s="44"/>
      <c r="F87" s="45"/>
      <c r="G87" s="45"/>
      <c r="H87" s="72"/>
      <c r="I87" s="42"/>
      <c r="J87" s="42"/>
      <c r="K87" s="42"/>
      <c r="L87" s="42"/>
    </row>
    <row r="88" spans="1:12" ht="12.75">
      <c r="A88" s="81">
        <v>2014</v>
      </c>
      <c r="B88" s="13" t="s">
        <v>1</v>
      </c>
      <c r="C88" s="28"/>
      <c r="D88" s="30">
        <f>D86</f>
        <v>2039611</v>
      </c>
      <c r="E88" s="37">
        <f>(D89+D94)/H88</f>
        <v>0.04231809367281594</v>
      </c>
      <c r="F88" s="77"/>
      <c r="G88" s="66" t="s">
        <v>26</v>
      </c>
      <c r="H88" s="32">
        <v>17486610</v>
      </c>
      <c r="I88" s="32">
        <v>0</v>
      </c>
      <c r="J88" s="32">
        <f>SUM(D89)</f>
        <v>700000</v>
      </c>
      <c r="K88" s="68" t="s">
        <v>26</v>
      </c>
      <c r="L88" s="32">
        <v>16786610</v>
      </c>
    </row>
    <row r="89" spans="1:12" ht="12.75">
      <c r="A89" s="82"/>
      <c r="B89" s="26" t="s">
        <v>2</v>
      </c>
      <c r="C89" s="8"/>
      <c r="D89" s="48">
        <f>D90+D91+D92+D93</f>
        <v>700000</v>
      </c>
      <c r="E89" s="79"/>
      <c r="F89" s="78"/>
      <c r="G89" s="67"/>
      <c r="H89" s="56"/>
      <c r="I89" s="8"/>
      <c r="J89" s="8"/>
      <c r="K89" s="8"/>
      <c r="L89" s="47"/>
    </row>
    <row r="90" spans="1:12" ht="12.75">
      <c r="A90" s="82"/>
      <c r="B90" s="14" t="s">
        <v>3</v>
      </c>
      <c r="C90" s="8"/>
      <c r="D90" s="46">
        <v>175000</v>
      </c>
      <c r="E90" s="80"/>
      <c r="F90" s="78"/>
      <c r="G90" s="67"/>
      <c r="H90" s="56"/>
      <c r="I90" s="8"/>
      <c r="J90" s="8"/>
      <c r="K90" s="8"/>
      <c r="L90" s="47"/>
    </row>
    <row r="91" spans="1:12" ht="12.75">
      <c r="A91" s="82"/>
      <c r="B91" s="14" t="s">
        <v>4</v>
      </c>
      <c r="C91" s="8"/>
      <c r="D91" s="46">
        <v>175000</v>
      </c>
      <c r="E91" s="80"/>
      <c r="F91" s="78"/>
      <c r="G91" s="67"/>
      <c r="H91" s="56"/>
      <c r="I91" s="8"/>
      <c r="J91" s="8"/>
      <c r="K91" s="8"/>
      <c r="L91" s="8"/>
    </row>
    <row r="92" spans="1:12" ht="12.75">
      <c r="A92" s="82"/>
      <c r="B92" s="14" t="s">
        <v>5</v>
      </c>
      <c r="C92" s="8"/>
      <c r="D92" s="46">
        <v>175000</v>
      </c>
      <c r="E92" s="80"/>
      <c r="F92" s="78"/>
      <c r="G92" s="67"/>
      <c r="H92" s="56"/>
      <c r="I92" s="8"/>
      <c r="J92" s="8"/>
      <c r="K92" s="8"/>
      <c r="L92" s="8"/>
    </row>
    <row r="93" spans="1:12" ht="12.75">
      <c r="A93" s="82"/>
      <c r="B93" s="14" t="s">
        <v>6</v>
      </c>
      <c r="C93" s="8"/>
      <c r="D93" s="46">
        <v>175000</v>
      </c>
      <c r="E93" s="80"/>
      <c r="F93" s="78"/>
      <c r="G93" s="67"/>
      <c r="H93" s="56"/>
      <c r="I93" s="8"/>
      <c r="J93" s="8"/>
      <c r="K93" s="8"/>
      <c r="L93" s="8"/>
    </row>
    <row r="94" spans="1:12" ht="12.75">
      <c r="A94" s="82"/>
      <c r="B94" s="26" t="s">
        <v>7</v>
      </c>
      <c r="C94" s="8"/>
      <c r="D94" s="48">
        <v>40000</v>
      </c>
      <c r="E94" s="80"/>
      <c r="F94" s="78"/>
      <c r="G94" s="67"/>
      <c r="H94" s="47"/>
      <c r="I94" s="8"/>
      <c r="J94" s="8"/>
      <c r="K94" s="8"/>
      <c r="L94" s="8"/>
    </row>
    <row r="95" spans="1:12" ht="12.75">
      <c r="A95" s="82"/>
      <c r="B95" s="14" t="s">
        <v>9</v>
      </c>
      <c r="C95" s="29"/>
      <c r="D95" s="49"/>
      <c r="E95" s="22"/>
      <c r="F95" s="20"/>
      <c r="G95" s="65"/>
      <c r="H95" s="47"/>
      <c r="I95" s="8"/>
      <c r="J95" s="8"/>
      <c r="K95" s="8"/>
      <c r="L95" s="8"/>
    </row>
    <row r="96" spans="1:12" ht="12.75">
      <c r="A96" s="82"/>
      <c r="B96" s="14" t="s">
        <v>14</v>
      </c>
      <c r="C96" s="8"/>
      <c r="D96" s="46">
        <f>D88-D90</f>
        <v>1864611</v>
      </c>
      <c r="E96" s="80"/>
      <c r="F96" s="34">
        <f>D96/H88</f>
        <v>0.1066307877856257</v>
      </c>
      <c r="G96" s="64"/>
      <c r="H96" s="47"/>
      <c r="I96" s="8"/>
      <c r="J96" s="8"/>
      <c r="K96" s="8"/>
      <c r="L96" s="8"/>
    </row>
    <row r="97" spans="1:12" ht="12.75">
      <c r="A97" s="82"/>
      <c r="B97" s="14" t="s">
        <v>15</v>
      </c>
      <c r="C97" s="8"/>
      <c r="D97" s="46">
        <f>D96-D91</f>
        <v>1689611</v>
      </c>
      <c r="E97" s="80"/>
      <c r="F97" s="34">
        <f>D97/H88</f>
        <v>0.09662313049813544</v>
      </c>
      <c r="G97" s="64"/>
      <c r="H97" s="47"/>
      <c r="I97" s="8"/>
      <c r="J97" s="8"/>
      <c r="K97" s="8"/>
      <c r="L97" s="8"/>
    </row>
    <row r="98" spans="1:12" ht="12.75">
      <c r="A98" s="82"/>
      <c r="B98" s="14" t="s">
        <v>16</v>
      </c>
      <c r="C98" s="8"/>
      <c r="D98" s="46">
        <f>D97-D92</f>
        <v>1514611</v>
      </c>
      <c r="E98" s="80"/>
      <c r="F98" s="34">
        <f>D98/H88</f>
        <v>0.08661547321064518</v>
      </c>
      <c r="G98" s="64"/>
      <c r="H98" s="47"/>
      <c r="I98" s="8"/>
      <c r="J98" s="8"/>
      <c r="K98" s="8"/>
      <c r="L98" s="8"/>
    </row>
    <row r="99" spans="1:12" ht="13.5" thickBot="1">
      <c r="A99" s="83"/>
      <c r="B99" s="17" t="s">
        <v>17</v>
      </c>
      <c r="C99" s="12"/>
      <c r="D99" s="50">
        <f>D98-D93</f>
        <v>1339611</v>
      </c>
      <c r="E99" s="84"/>
      <c r="F99" s="41">
        <f>D99/H88</f>
        <v>0.07660781592315492</v>
      </c>
      <c r="G99" s="69"/>
      <c r="H99" s="74"/>
      <c r="I99" s="12"/>
      <c r="J99" s="12"/>
      <c r="K99" s="12"/>
      <c r="L99" s="12"/>
    </row>
    <row r="100" spans="1:12" ht="2.25" customHeight="1" thickBot="1">
      <c r="A100" s="1"/>
      <c r="B100" s="2"/>
      <c r="C100" s="42"/>
      <c r="D100" s="43"/>
      <c r="E100" s="44"/>
      <c r="F100" s="45"/>
      <c r="G100" s="70"/>
      <c r="H100" s="72"/>
      <c r="I100" s="42"/>
      <c r="J100" s="42"/>
      <c r="K100" s="42"/>
      <c r="L100" s="42"/>
    </row>
    <row r="101" spans="1:12" ht="12.75">
      <c r="A101" s="81">
        <v>2015</v>
      </c>
      <c r="B101" s="13" t="s">
        <v>1</v>
      </c>
      <c r="C101" s="28"/>
      <c r="D101" s="30">
        <f>D99</f>
        <v>1339611</v>
      </c>
      <c r="E101" s="37">
        <f>(D102+D107)/H101</f>
        <v>0.04064595454201606</v>
      </c>
      <c r="F101" s="77"/>
      <c r="G101" s="66" t="s">
        <v>26</v>
      </c>
      <c r="H101" s="32">
        <v>17713940</v>
      </c>
      <c r="I101" s="32">
        <v>0</v>
      </c>
      <c r="J101" s="32">
        <f>SUM(D102)</f>
        <v>680000</v>
      </c>
      <c r="K101" s="68" t="s">
        <v>26</v>
      </c>
      <c r="L101" s="32">
        <v>17033940</v>
      </c>
    </row>
    <row r="102" spans="1:12" ht="12.75">
      <c r="A102" s="82"/>
      <c r="B102" s="26" t="s">
        <v>2</v>
      </c>
      <c r="C102" s="8"/>
      <c r="D102" s="48">
        <f>D103+D104+D105+D106</f>
        <v>680000</v>
      </c>
      <c r="E102" s="79"/>
      <c r="F102" s="78"/>
      <c r="G102" s="67"/>
      <c r="H102" s="56"/>
      <c r="I102" s="8"/>
      <c r="J102" s="8"/>
      <c r="K102" s="8"/>
      <c r="L102" s="47"/>
    </row>
    <row r="103" spans="1:12" ht="12.75">
      <c r="A103" s="82"/>
      <c r="B103" s="14" t="s">
        <v>3</v>
      </c>
      <c r="C103" s="8"/>
      <c r="D103" s="46">
        <v>170000</v>
      </c>
      <c r="E103" s="80"/>
      <c r="F103" s="78"/>
      <c r="G103" s="67"/>
      <c r="H103" s="56"/>
      <c r="I103" s="8"/>
      <c r="J103" s="8"/>
      <c r="K103" s="8"/>
      <c r="L103" s="47"/>
    </row>
    <row r="104" spans="1:12" ht="12.75">
      <c r="A104" s="82"/>
      <c r="B104" s="14" t="s">
        <v>4</v>
      </c>
      <c r="C104" s="8"/>
      <c r="D104" s="46">
        <v>170000</v>
      </c>
      <c r="E104" s="80"/>
      <c r="F104" s="78"/>
      <c r="G104" s="67"/>
      <c r="H104" s="56"/>
      <c r="I104" s="8"/>
      <c r="J104" s="8"/>
      <c r="K104" s="8"/>
      <c r="L104" s="8"/>
    </row>
    <row r="105" spans="1:12" ht="12.75">
      <c r="A105" s="82"/>
      <c r="B105" s="14" t="s">
        <v>5</v>
      </c>
      <c r="C105" s="8"/>
      <c r="D105" s="46">
        <v>170000</v>
      </c>
      <c r="E105" s="80"/>
      <c r="F105" s="78"/>
      <c r="G105" s="67"/>
      <c r="H105" s="56"/>
      <c r="I105" s="8"/>
      <c r="J105" s="8"/>
      <c r="K105" s="8"/>
      <c r="L105" s="8"/>
    </row>
    <row r="106" spans="1:12" ht="12.75">
      <c r="A106" s="82"/>
      <c r="B106" s="14" t="s">
        <v>6</v>
      </c>
      <c r="C106" s="8"/>
      <c r="D106" s="46">
        <v>170000</v>
      </c>
      <c r="E106" s="80"/>
      <c r="F106" s="78"/>
      <c r="G106" s="67"/>
      <c r="H106" s="56"/>
      <c r="I106" s="8"/>
      <c r="J106" s="8"/>
      <c r="K106" s="8"/>
      <c r="L106" s="8"/>
    </row>
    <row r="107" spans="1:12" ht="12.75">
      <c r="A107" s="82"/>
      <c r="B107" s="26" t="s">
        <v>7</v>
      </c>
      <c r="C107" s="8"/>
      <c r="D107" s="48">
        <v>40000</v>
      </c>
      <c r="E107" s="80"/>
      <c r="F107" s="78"/>
      <c r="G107" s="67"/>
      <c r="H107" s="47"/>
      <c r="I107" s="8"/>
      <c r="J107" s="8"/>
      <c r="K107" s="8"/>
      <c r="L107" s="8"/>
    </row>
    <row r="108" spans="1:12" ht="12.75">
      <c r="A108" s="82"/>
      <c r="B108" s="14" t="s">
        <v>9</v>
      </c>
      <c r="C108" s="29"/>
      <c r="D108" s="49"/>
      <c r="E108" s="22"/>
      <c r="F108" s="20"/>
      <c r="G108" s="65"/>
      <c r="H108" s="47"/>
      <c r="I108" s="8"/>
      <c r="J108" s="8"/>
      <c r="K108" s="8"/>
      <c r="L108" s="8"/>
    </row>
    <row r="109" spans="1:12" ht="12.75">
      <c r="A109" s="82"/>
      <c r="B109" s="14" t="s">
        <v>14</v>
      </c>
      <c r="C109" s="8"/>
      <c r="D109" s="46">
        <f>D101-D103</f>
        <v>1169611</v>
      </c>
      <c r="E109" s="80"/>
      <c r="F109" s="34">
        <f>D109/H101</f>
        <v>0.06602771602478048</v>
      </c>
      <c r="G109" s="64"/>
      <c r="H109" s="47"/>
      <c r="I109" s="8"/>
      <c r="J109" s="8"/>
      <c r="K109" s="8"/>
      <c r="L109" s="8"/>
    </row>
    <row r="110" spans="1:12" ht="12.75">
      <c r="A110" s="82"/>
      <c r="B110" s="14" t="s">
        <v>15</v>
      </c>
      <c r="C110" s="8"/>
      <c r="D110" s="46">
        <f>D109-D104</f>
        <v>999611</v>
      </c>
      <c r="E110" s="80"/>
      <c r="F110" s="34">
        <f>D110/H101</f>
        <v>0.05643075453569336</v>
      </c>
      <c r="G110" s="64"/>
      <c r="H110" s="47"/>
      <c r="I110" s="8"/>
      <c r="J110" s="8"/>
      <c r="K110" s="8"/>
      <c r="L110" s="8"/>
    </row>
    <row r="111" spans="1:12" ht="12.75">
      <c r="A111" s="82"/>
      <c r="B111" s="14" t="s">
        <v>16</v>
      </c>
      <c r="C111" s="8"/>
      <c r="D111" s="46">
        <f>D110-D105</f>
        <v>829611</v>
      </c>
      <c r="E111" s="80"/>
      <c r="F111" s="34">
        <f>D111/H101</f>
        <v>0.04683379304660623</v>
      </c>
      <c r="G111" s="64"/>
      <c r="H111" s="47"/>
      <c r="I111" s="8"/>
      <c r="J111" s="8"/>
      <c r="K111" s="8"/>
      <c r="L111" s="8"/>
    </row>
    <row r="112" spans="1:12" ht="13.5" thickBot="1">
      <c r="A112" s="83"/>
      <c r="B112" s="17" t="s">
        <v>17</v>
      </c>
      <c r="C112" s="12"/>
      <c r="D112" s="50">
        <f>D111-D106</f>
        <v>659611</v>
      </c>
      <c r="E112" s="84"/>
      <c r="F112" s="41">
        <f>D112/H101</f>
        <v>0.037236831557519105</v>
      </c>
      <c r="G112" s="69"/>
      <c r="H112" s="74"/>
      <c r="I112" s="12"/>
      <c r="J112" s="12"/>
      <c r="K112" s="12"/>
      <c r="L112" s="12"/>
    </row>
    <row r="113" spans="1:12" ht="12.75">
      <c r="A113" s="81">
        <v>2016</v>
      </c>
      <c r="B113" s="13" t="s">
        <v>1</v>
      </c>
      <c r="C113" s="28"/>
      <c r="D113" s="30">
        <f>D112</f>
        <v>659611</v>
      </c>
      <c r="E113" s="37">
        <f>(D114+D119)/H113</f>
        <v>0.04010265811468449</v>
      </c>
      <c r="F113" s="77"/>
      <c r="G113" s="66" t="s">
        <v>26</v>
      </c>
      <c r="H113" s="32">
        <v>17944222</v>
      </c>
      <c r="I113" s="32">
        <v>0</v>
      </c>
      <c r="J113" s="32">
        <f>D114</f>
        <v>659611</v>
      </c>
      <c r="K113" s="68" t="s">
        <v>26</v>
      </c>
      <c r="L113" s="32">
        <v>17284611</v>
      </c>
    </row>
    <row r="114" spans="1:12" ht="12.75">
      <c r="A114" s="82"/>
      <c r="B114" s="26" t="s">
        <v>2</v>
      </c>
      <c r="C114" s="8"/>
      <c r="D114" s="48">
        <f>D115+D116+D117+D118</f>
        <v>659611</v>
      </c>
      <c r="E114" s="79"/>
      <c r="F114" s="78"/>
      <c r="G114" s="67"/>
      <c r="H114" s="56"/>
      <c r="I114" s="8"/>
      <c r="J114" s="8"/>
      <c r="K114" s="8"/>
      <c r="L114" s="47"/>
    </row>
    <row r="115" spans="1:12" ht="12.75">
      <c r="A115" s="82"/>
      <c r="B115" s="14" t="s">
        <v>3</v>
      </c>
      <c r="C115" s="8"/>
      <c r="D115" s="46">
        <v>165000</v>
      </c>
      <c r="E115" s="80"/>
      <c r="F115" s="78"/>
      <c r="G115" s="67"/>
      <c r="H115" s="56"/>
      <c r="I115" s="8"/>
      <c r="J115" s="8"/>
      <c r="K115" s="8"/>
      <c r="L115" s="47"/>
    </row>
    <row r="116" spans="1:12" ht="12.75">
      <c r="A116" s="82"/>
      <c r="B116" s="14" t="s">
        <v>4</v>
      </c>
      <c r="C116" s="8"/>
      <c r="D116" s="46">
        <v>165000</v>
      </c>
      <c r="E116" s="80"/>
      <c r="F116" s="78"/>
      <c r="G116" s="67"/>
      <c r="H116" s="56"/>
      <c r="I116" s="8"/>
      <c r="J116" s="8"/>
      <c r="K116" s="8"/>
      <c r="L116" s="8"/>
    </row>
    <row r="117" spans="1:12" ht="12.75">
      <c r="A117" s="82"/>
      <c r="B117" s="14" t="s">
        <v>5</v>
      </c>
      <c r="C117" s="8"/>
      <c r="D117" s="46">
        <v>165000</v>
      </c>
      <c r="E117" s="80"/>
      <c r="F117" s="78"/>
      <c r="G117" s="67"/>
      <c r="H117" s="56"/>
      <c r="I117" s="8"/>
      <c r="J117" s="8"/>
      <c r="K117" s="8"/>
      <c r="L117" s="8"/>
    </row>
    <row r="118" spans="1:12" ht="12.75">
      <c r="A118" s="82"/>
      <c r="B118" s="14" t="s">
        <v>6</v>
      </c>
      <c r="C118" s="8"/>
      <c r="D118" s="46">
        <v>164611</v>
      </c>
      <c r="E118" s="80"/>
      <c r="F118" s="78"/>
      <c r="G118" s="67"/>
      <c r="H118" s="56"/>
      <c r="I118" s="8"/>
      <c r="J118" s="8"/>
      <c r="K118" s="8"/>
      <c r="L118" s="8"/>
    </row>
    <row r="119" spans="1:12" ht="12.75">
      <c r="A119" s="82"/>
      <c r="B119" s="26" t="s">
        <v>7</v>
      </c>
      <c r="C119" s="8"/>
      <c r="D119" s="48">
        <v>60000</v>
      </c>
      <c r="E119" s="80"/>
      <c r="F119" s="78"/>
      <c r="G119" s="67"/>
      <c r="H119" s="47"/>
      <c r="I119" s="8"/>
      <c r="J119" s="8"/>
      <c r="K119" s="8"/>
      <c r="L119" s="8"/>
    </row>
    <row r="120" spans="1:12" ht="12.75">
      <c r="A120" s="82"/>
      <c r="B120" s="14" t="s">
        <v>9</v>
      </c>
      <c r="C120" s="29"/>
      <c r="D120" s="49"/>
      <c r="E120" s="22"/>
      <c r="F120" s="20"/>
      <c r="G120" s="65"/>
      <c r="H120" s="47"/>
      <c r="I120" s="8"/>
      <c r="J120" s="8"/>
      <c r="K120" s="8"/>
      <c r="L120" s="8"/>
    </row>
    <row r="121" spans="1:12" ht="12.75">
      <c r="A121" s="82"/>
      <c r="B121" s="14" t="s">
        <v>14</v>
      </c>
      <c r="C121" s="8"/>
      <c r="D121" s="46">
        <f>D113-D115</f>
        <v>494611</v>
      </c>
      <c r="E121" s="80"/>
      <c r="F121" s="34">
        <f>D121/H113</f>
        <v>0.02756380298906244</v>
      </c>
      <c r="G121" s="64"/>
      <c r="H121" s="47"/>
      <c r="I121" s="8"/>
      <c r="J121" s="8"/>
      <c r="K121" s="8"/>
      <c r="L121" s="8"/>
    </row>
    <row r="122" spans="1:12" ht="12.75">
      <c r="A122" s="82"/>
      <c r="B122" s="14" t="s">
        <v>15</v>
      </c>
      <c r="C122" s="8"/>
      <c r="D122" s="46">
        <f>D121-D116</f>
        <v>329611</v>
      </c>
      <c r="E122" s="80"/>
      <c r="F122" s="34">
        <f>D122/H113</f>
        <v>0.018368642563606267</v>
      </c>
      <c r="G122" s="64"/>
      <c r="H122" s="47"/>
      <c r="I122" s="8"/>
      <c r="J122" s="8"/>
      <c r="K122" s="8"/>
      <c r="L122" s="8"/>
    </row>
    <row r="123" spans="1:12" ht="12.75">
      <c r="A123" s="82"/>
      <c r="B123" s="14" t="s">
        <v>16</v>
      </c>
      <c r="C123" s="8"/>
      <c r="D123" s="46">
        <f>D122-D117</f>
        <v>164611</v>
      </c>
      <c r="E123" s="80"/>
      <c r="F123" s="34">
        <f>D123/H113</f>
        <v>0.009173482138150096</v>
      </c>
      <c r="G123" s="64"/>
      <c r="H123" s="47"/>
      <c r="I123" s="8"/>
      <c r="J123" s="8"/>
      <c r="K123" s="8"/>
      <c r="L123" s="8"/>
    </row>
    <row r="124" spans="1:12" ht="13.5" thickBot="1">
      <c r="A124" s="83"/>
      <c r="B124" s="17" t="s">
        <v>17</v>
      </c>
      <c r="C124" s="12"/>
      <c r="D124" s="50">
        <f>D123-D118</f>
        <v>0</v>
      </c>
      <c r="E124" s="84"/>
      <c r="F124" s="41">
        <f>D124/H113</f>
        <v>0</v>
      </c>
      <c r="G124" s="71"/>
      <c r="H124" s="74"/>
      <c r="I124" s="12"/>
      <c r="J124" s="12"/>
      <c r="K124" s="12"/>
      <c r="L124" s="12"/>
    </row>
    <row r="125" ht="12.75">
      <c r="H125" s="75"/>
    </row>
    <row r="126" ht="12.75">
      <c r="H126" s="75"/>
    </row>
    <row r="127" spans="7:8" ht="12.75">
      <c r="G127" s="117"/>
      <c r="H127" s="117"/>
    </row>
    <row r="128" ht="12.75">
      <c r="H128" s="75"/>
    </row>
    <row r="129" ht="12.75">
      <c r="H129" s="75"/>
    </row>
    <row r="130" ht="12.75">
      <c r="H130" s="75"/>
    </row>
    <row r="131" ht="12.75">
      <c r="H131" s="75"/>
    </row>
    <row r="132" ht="12.75">
      <c r="H132" s="75"/>
    </row>
    <row r="133" ht="12.75">
      <c r="H133" s="75"/>
    </row>
    <row r="134" ht="12.75">
      <c r="H134" s="75"/>
    </row>
    <row r="135" ht="12.75">
      <c r="H135" s="75"/>
    </row>
    <row r="136" ht="12.75">
      <c r="H136" s="75"/>
    </row>
    <row r="137" ht="12.75">
      <c r="H137" s="75"/>
    </row>
    <row r="138" ht="12.75">
      <c r="H138" s="75"/>
    </row>
    <row r="139" ht="12.75">
      <c r="H139" s="75"/>
    </row>
    <row r="140" ht="12.75">
      <c r="H140" s="75"/>
    </row>
    <row r="141" ht="12.75">
      <c r="H141" s="75"/>
    </row>
    <row r="142" ht="12.75">
      <c r="H142" s="75"/>
    </row>
    <row r="143" ht="12.75">
      <c r="H143" s="75"/>
    </row>
    <row r="144" ht="12.75">
      <c r="H144" s="75"/>
    </row>
    <row r="145" ht="12.75">
      <c r="H145" s="75"/>
    </row>
    <row r="146" ht="12.75">
      <c r="H146" s="75"/>
    </row>
    <row r="147" ht="12.75">
      <c r="H147" s="75"/>
    </row>
    <row r="148" ht="12.75">
      <c r="H148" s="75"/>
    </row>
    <row r="149" ht="12.75">
      <c r="H149" s="75"/>
    </row>
    <row r="150" ht="12.75">
      <c r="H150" s="75"/>
    </row>
    <row r="151" ht="12.75">
      <c r="H151" s="75"/>
    </row>
    <row r="152" ht="12.75">
      <c r="H152" s="75"/>
    </row>
    <row r="153" ht="12.75">
      <c r="H153" s="75"/>
    </row>
    <row r="154" ht="12.75">
      <c r="H154" s="75"/>
    </row>
    <row r="155" ht="12.75">
      <c r="H155" s="75"/>
    </row>
    <row r="156" ht="12.75">
      <c r="H156" s="75"/>
    </row>
    <row r="157" ht="12.75">
      <c r="H157" s="75"/>
    </row>
    <row r="158" ht="12.75">
      <c r="H158" s="75"/>
    </row>
    <row r="159" ht="12.75">
      <c r="H159" s="75"/>
    </row>
    <row r="160" ht="12.75">
      <c r="H160" s="75"/>
    </row>
    <row r="161" ht="12.75">
      <c r="H161" s="75"/>
    </row>
    <row r="162" ht="12.75">
      <c r="H162" s="75"/>
    </row>
    <row r="163" ht="12.75">
      <c r="H163" s="75"/>
    </row>
    <row r="164" ht="12.75">
      <c r="H164" s="75"/>
    </row>
    <row r="165" ht="12.75">
      <c r="H165" s="75"/>
    </row>
    <row r="166" ht="12.75">
      <c r="H166" s="75"/>
    </row>
    <row r="167" ht="12.75">
      <c r="H167" s="75"/>
    </row>
    <row r="168" ht="12.75">
      <c r="H168" s="75"/>
    </row>
    <row r="169" ht="12.75">
      <c r="H169" s="75"/>
    </row>
    <row r="170" ht="12.75">
      <c r="H170" s="75"/>
    </row>
    <row r="171" ht="12.75">
      <c r="H171" s="75"/>
    </row>
    <row r="172" ht="12.75">
      <c r="H172" s="75"/>
    </row>
    <row r="173" ht="12.75">
      <c r="H173" s="75"/>
    </row>
    <row r="174" ht="12.75">
      <c r="H174" s="75"/>
    </row>
    <row r="175" ht="12.75">
      <c r="H175" s="75"/>
    </row>
    <row r="176" ht="12.75">
      <c r="H176" s="75"/>
    </row>
    <row r="177" ht="12.75">
      <c r="H177" s="75"/>
    </row>
    <row r="178" ht="12.75">
      <c r="H178" s="75"/>
    </row>
  </sheetData>
  <sheetProtection/>
  <mergeCells count="57">
    <mergeCell ref="K1:L1"/>
    <mergeCell ref="G2:H2"/>
    <mergeCell ref="K2:L2"/>
    <mergeCell ref="A1:A2"/>
    <mergeCell ref="B1:B2"/>
    <mergeCell ref="C1:D1"/>
    <mergeCell ref="E1:E2"/>
    <mergeCell ref="C7:D7"/>
    <mergeCell ref="C8:D8"/>
    <mergeCell ref="C9:D9"/>
    <mergeCell ref="C10:D10"/>
    <mergeCell ref="F1:F2"/>
    <mergeCell ref="G1:H1"/>
    <mergeCell ref="C11:D11"/>
    <mergeCell ref="C12:D12"/>
    <mergeCell ref="C13:D13"/>
    <mergeCell ref="C14:D14"/>
    <mergeCell ref="A3:A18"/>
    <mergeCell ref="F3:F13"/>
    <mergeCell ref="C4:D4"/>
    <mergeCell ref="E4:E13"/>
    <mergeCell ref="C5:D5"/>
    <mergeCell ref="C6:D6"/>
    <mergeCell ref="A20:A35"/>
    <mergeCell ref="F20:F30"/>
    <mergeCell ref="E21:E30"/>
    <mergeCell ref="E32:E35"/>
    <mergeCell ref="C15:D15"/>
    <mergeCell ref="E15:E18"/>
    <mergeCell ref="C16:D16"/>
    <mergeCell ref="C17:D17"/>
    <mergeCell ref="C18:D18"/>
    <mergeCell ref="A54:A69"/>
    <mergeCell ref="F54:F64"/>
    <mergeCell ref="E55:E64"/>
    <mergeCell ref="E66:E69"/>
    <mergeCell ref="A37:A52"/>
    <mergeCell ref="F37:F47"/>
    <mergeCell ref="E38:E47"/>
    <mergeCell ref="E49:E52"/>
    <mergeCell ref="A88:A99"/>
    <mergeCell ref="F88:F94"/>
    <mergeCell ref="E89:E94"/>
    <mergeCell ref="E96:E99"/>
    <mergeCell ref="A71:A86"/>
    <mergeCell ref="F71:F81"/>
    <mergeCell ref="E72:E81"/>
    <mergeCell ref="E83:E86"/>
    <mergeCell ref="G127:H127"/>
    <mergeCell ref="A113:A124"/>
    <mergeCell ref="F113:F119"/>
    <mergeCell ref="E114:E119"/>
    <mergeCell ref="E121:E124"/>
    <mergeCell ref="A101:A112"/>
    <mergeCell ref="F101:F107"/>
    <mergeCell ref="E102:E107"/>
    <mergeCell ref="E109:E112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scale="56" r:id="rId3"/>
  <headerFooter alignWithMargins="0">
    <oddHeader>&amp;CPROGNOZA ŁĄCZNEJ KWOTY DŁUGU GMINY KURYŁÓWKA NA LATA 2009-2016&amp;RZałącznik Nr 1
do ZARZĄDZENIA Nr 68/2008
Wójta Gminy Kuryłówka 
z dnia 14 listopada 2008 r.</oddHeader>
    <oddFooter>&amp;LZałącznik Nr 1 do ZARZĄDZENIA Nr 68/2008 Wójta Gminy Kuryłówka z dnia 14 listopada 2008 r.&amp;RStrona &amp;P z 2</oddFooter>
  </headerFooter>
  <rowBreaks count="1" manualBreakCount="1">
    <brk id="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www.INFOR.pl - podatki, rachunkowoĹUBLIC "-//W3C//DTD HTML 4.0 Transitional//EN"&gt; www.INFOR.pl - podatki, rachunkowoĹ›Ä‡, akty prawne, przepisy, ustawa, prawo pracy, ubezpieczenia, dzienniki ustaw, biznes i finanse</dc:title>
  <dc:subject/>
  <dc:creator>Kuryłówka</dc:creator>
  <cp:keywords/>
  <dc:description/>
  <cp:lastModifiedBy>Your User Name</cp:lastModifiedBy>
  <cp:lastPrinted>2008-11-17T09:57:41Z</cp:lastPrinted>
  <dcterms:created xsi:type="dcterms:W3CDTF">2005-02-17T10:24:50Z</dcterms:created>
  <dcterms:modified xsi:type="dcterms:W3CDTF">2008-11-17T09:57:55Z</dcterms:modified>
  <cp:category/>
  <cp:version/>
  <cp:contentType/>
  <cp:contentStatus/>
</cp:coreProperties>
</file>