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activeTab="0"/>
  </bookViews>
  <sheets>
    <sheet name="WPF-wzór" sheetId="1" r:id="rId1"/>
    <sheet name="Arkusz1" sheetId="2" r:id="rId2"/>
  </sheets>
  <definedNames>
    <definedName name="_edn1" localSheetId="0">'WPF-wzór'!$A$58</definedName>
    <definedName name="_edn10" localSheetId="0">'WPF-wzór'!$A$67</definedName>
    <definedName name="_edn11" localSheetId="0">'WPF-wzór'!$A$68</definedName>
    <definedName name="_edn12" localSheetId="0">'WPF-wzór'!$A$69</definedName>
    <definedName name="_edn13" localSheetId="0">'WPF-wzór'!$A$70</definedName>
    <definedName name="_edn14" localSheetId="0">'WPF-wzór'!$A$71</definedName>
    <definedName name="_edn15" localSheetId="0">'WPF-wzór'!$A$72</definedName>
    <definedName name="_edn16" localSheetId="0">'WPF-wzór'!$A$73</definedName>
    <definedName name="_edn17" localSheetId="0">'WPF-wzór'!$A$74</definedName>
    <definedName name="_edn2" localSheetId="0">'WPF-wzór'!$A$59</definedName>
    <definedName name="_edn3" localSheetId="0">'WPF-wzór'!$A$60</definedName>
    <definedName name="_edn4" localSheetId="0">'WPF-wzór'!$A$61</definedName>
    <definedName name="_edn5" localSheetId="0">'WPF-wzór'!$A$62</definedName>
    <definedName name="_edn6" localSheetId="0">'WPF-wzór'!$A$63</definedName>
    <definedName name="_edn7" localSheetId="0">'WPF-wzór'!$A$64</definedName>
    <definedName name="_edn8" localSheetId="0">'WPF-wzór'!$A$65</definedName>
    <definedName name="_edn9" localSheetId="0">'WPF-wzór'!$A$66</definedName>
    <definedName name="_ednref1" localSheetId="0">'WPF-wzór'!$B$6</definedName>
    <definedName name="_ednref10" localSheetId="0">'WPF-wzór'!$B$31</definedName>
    <definedName name="_ednref11" localSheetId="0">'WPF-wzór'!$B$32</definedName>
    <definedName name="_ednref12" localSheetId="0">'WPF-wzór'!$B$34</definedName>
    <definedName name="_ednref13" localSheetId="0">'WPF-wzór'!$B$35</definedName>
    <definedName name="_ednref14" localSheetId="0">'WPF-wzór'!$B$36</definedName>
    <definedName name="_ednref15" localSheetId="0">'WPF-wzór'!$B$37</definedName>
    <definedName name="_ednref16" localSheetId="0">'WPF-wzór'!$B$38</definedName>
    <definedName name="_ednref17" localSheetId="0">'WPF-wzór'!$B$39</definedName>
    <definedName name="_ednref2" localSheetId="0">'WPF-wzór'!$B$10</definedName>
    <definedName name="_ednref3" localSheetId="0">'WPF-wzór'!$B$11</definedName>
    <definedName name="_ednref4" localSheetId="0">'WPF-wzór'!$B$12</definedName>
    <definedName name="_ednref5" localSheetId="0">'WPF-wzór'!$B$15</definedName>
    <definedName name="_ednref6" localSheetId="0">'WPF-wzór'!$B$19</definedName>
    <definedName name="_ednref7" localSheetId="0">'WPF-wzór'!$B$26</definedName>
    <definedName name="_ednref8" localSheetId="0">'WPF-wzór'!$B$28</definedName>
    <definedName name="_ednref9" localSheetId="0">'WPF-wzór'!$B$29</definedName>
  </definedNames>
  <calcPr fullCalcOnLoad="1"/>
</workbook>
</file>

<file path=xl/sharedStrings.xml><?xml version="1.0" encoding="utf-8"?>
<sst xmlns="http://schemas.openxmlformats.org/spreadsheetml/2006/main" count="210" uniqueCount="153">
  <si>
    <t>Lp.</t>
  </si>
  <si>
    <t>Wyszczególnienie</t>
  </si>
  <si>
    <t>Rok 2012</t>
  </si>
  <si>
    <t>a</t>
  </si>
  <si>
    <t>b</t>
  </si>
  <si>
    <t>c</t>
  </si>
  <si>
    <t xml:space="preserve">  z tytułu gwarancji i poręczeń, w tym:</t>
  </si>
  <si>
    <t>d</t>
  </si>
  <si>
    <t>e</t>
  </si>
  <si>
    <t>Środki do dyspozycji (3+4+5)</t>
  </si>
  <si>
    <t>Inne rozchody (bez spłaty długu np. udzielane pożyczki)</t>
  </si>
  <si>
    <t>Środki do dyspozycji na wydatki majątkowe (6-7-8)</t>
  </si>
  <si>
    <t xml:space="preserve">15. </t>
  </si>
  <si>
    <t>Wydatki bieżące razem (2 + 7b)</t>
  </si>
  <si>
    <t>Wydatki ogółem (10+19)</t>
  </si>
  <si>
    <t>Wynik budżetu (1 - 20)</t>
  </si>
  <si>
    <t xml:space="preserve">Przychody budżetu </t>
  </si>
  <si>
    <t>Rozchody budżetu (7a+8)</t>
  </si>
  <si>
    <t>nadwyżka z lat ubiegłych</t>
  </si>
  <si>
    <t>wolne środki</t>
  </si>
  <si>
    <t>przychody z tytułu kredytów, pożyczek, obligacji</t>
  </si>
  <si>
    <t>przychody z prywatyzacji</t>
  </si>
  <si>
    <t>przychody ze spłaty udzielonych pożyczek</t>
  </si>
  <si>
    <t>Przeznaczenie nadwyżki wykonanej w poszczególnych latach objętych prognozą:</t>
  </si>
  <si>
    <t>*   Kwoty w poz.: 1, 1a, 1c, 2, 2c, 2d, 7, 7a, 7b, 11, 13, 13a, 14, 15 oraz 16 (komórki oznaczone kolorem niebieskim) należy wykazać w całym okresie, na który zaciągnięto oraz planuje się zaciągnąć zobowiązania.</t>
  </si>
  <si>
    <t>Wynik budżetu po wykonaniu wydatków bieżących (bez obsługi długu) (1-2) </t>
  </si>
  <si>
    <t>Spłata i obsługa długu, z tego: </t>
  </si>
  <si>
    <r>
      <t xml:space="preserve">gwarancje i poręczenia podlegające wyłączeniu z limitów </t>
    </r>
    <r>
      <rPr>
        <sz val="10"/>
        <rFont val="Times New Roman"/>
        <family val="1"/>
      </rPr>
      <t>spłaty zobowiązań z art. 243 ufp/169sufp</t>
    </r>
  </si>
  <si>
    <t>dochody bieżące</t>
  </si>
  <si>
    <t xml:space="preserve">dochody majątkowe,  w tym: </t>
  </si>
  <si>
    <t>ze sprzedaży majątku</t>
  </si>
  <si>
    <t xml:space="preserve">Nadwyżka budżetowa z lat ubiegłych plus wolne środki, zgodnie z art. 217 ufp, w tym </t>
  </si>
  <si>
    <t>nadwyżka budżetowa z lat ubiegłych plus wolne środki, zgodnie z art. 217 ufp, zaangażowane na pokrycie deficytu budżetu roku bieżącego</t>
  </si>
  <si>
    <t>rozchody z tytułu spłaty rat kapitałowych oraz wykupu obligacji</t>
  </si>
  <si>
    <t>wydatki bieżące na obsługę długu</t>
  </si>
  <si>
    <t>wydatki majątkowe objęte limitem art. 226 ust. 4 ufp</t>
  </si>
  <si>
    <t>kwota wyłączeń z art. 243 ust. 3 pkt 1 ufp oraz z art. 170 ust. 3 sufp przypadająca na dany rok budżetowy</t>
  </si>
  <si>
    <t>Sposób sfinansowania spłaty długu (kwota powinna być zgodna z kwotą wykazaną w poz. 7a),
z tego:</t>
  </si>
  <si>
    <t>** powinna zostać spełniona zależność odnośnie lewej strony wzoru po uwzględnieniu poz. 14 w stosunku do prawej strony wzoru - niewłaściwe skreślić</t>
  </si>
  <si>
    <r>
      <t>[1]</t>
    </r>
    <r>
      <rPr>
        <u val="single"/>
        <sz val="10"/>
        <color indexed="12"/>
        <rFont val="Times New Roman"/>
        <family val="1"/>
      </rPr>
      <t xml:space="preserve"> Pozycja 1 jest sumą pozycji 1a+1b.</t>
    </r>
  </si>
  <si>
    <r>
      <t>[2]</t>
    </r>
    <r>
      <rPr>
        <u val="single"/>
        <sz val="10"/>
        <color indexed="12"/>
        <rFont val="Times New Roman"/>
        <family val="1"/>
      </rPr>
      <t xml:space="preserve"> Poz. 2 nie musi być sumą podpozycji. Pozycja powinna zawierać też spłatę zobowiązań wymagalnych z lat ubiegłych stanowiących wydatki bieżące, o ile takie powstały.</t>
    </r>
  </si>
  <si>
    <r>
      <t xml:space="preserve">[3] </t>
    </r>
    <r>
      <rPr>
        <u val="single"/>
        <sz val="10"/>
        <color indexed="12"/>
        <rFont val="Times New Roman"/>
        <family val="1"/>
      </rPr>
      <t>W tej pozycji należy wykazać wynagrodzenie ze wszystkich tytułów, a nie tylko wynagrodzenia ze stosunku o pracę.</t>
    </r>
  </si>
  <si>
    <r>
      <t>[4]</t>
    </r>
    <r>
      <rPr>
        <u val="single"/>
        <sz val="10"/>
        <color indexed="12"/>
        <rFont val="Times New Roman"/>
        <family val="1"/>
      </rPr>
      <t xml:space="preserve"> Za wydatki związane z funkcjonowaniem organów JST proponuje się uznać wydatki klasyfikowane w rozdziałach 75017-75020, 75022-75023.</t>
    </r>
  </si>
  <si>
    <r>
      <t>[5]</t>
    </r>
    <r>
      <rPr>
        <u val="single"/>
        <sz val="10"/>
        <color indexed="12"/>
        <rFont val="Times New Roman"/>
        <family val="1"/>
      </rPr>
      <t xml:space="preserve"> Kwota wykazana w tej pozycji musi być zgodna z kwotą wykazaną w załączniku przedsięwzięć.</t>
    </r>
  </si>
  <si>
    <r>
      <t>[6]</t>
    </r>
    <r>
      <rPr>
        <u val="single"/>
        <sz val="10"/>
        <color indexed="12"/>
        <rFont val="Times New Roman"/>
        <family val="1"/>
      </rPr>
      <t xml:space="preserve"> Inne przychody w tej pozycji to: prywatyzacja, zwrot do budżetu od innych podmiotów udzielonych pożyczek.</t>
    </r>
  </si>
  <si>
    <r>
      <t>[7]</t>
    </r>
    <r>
      <rPr>
        <u val="single"/>
        <sz val="10"/>
        <color indexed="12"/>
        <rFont val="Times New Roman"/>
        <family val="1"/>
      </rPr>
      <t xml:space="preserve">   Pozycja powinna zawierać też spłatę zobowiązań wymagalnych z lat ubiegłych stanowiących wydatki majątkowe, o ile takie powstały.</t>
    </r>
  </si>
  <si>
    <r>
      <t>[8]</t>
    </r>
    <r>
      <rPr>
        <u val="single"/>
        <sz val="10"/>
        <color indexed="12"/>
        <rFont val="Times New Roman"/>
        <family val="1"/>
      </rPr>
      <t xml:space="preserve"> Wszystkie kredyty i pożyczki oraz emitowane papiery wartościowe, z wyjątkiem art. 89 ust. 1 pkt 1 ufp.</t>
    </r>
  </si>
  <si>
    <r>
      <t>[9]</t>
    </r>
    <r>
      <rPr>
        <u val="single"/>
        <sz val="10"/>
        <color indexed="12"/>
        <rFont val="Times New Roman"/>
        <family val="1"/>
      </rPr>
      <t xml:space="preserve"> Wynik finansowy budżetu jest odmienną pozycją niż wynik budżetu w tradycyjnym rozumieniu (dochody- wydatki), gdyż do wyniku finansowego budżetu włączono także przychody i rozchody.</t>
    </r>
  </si>
  <si>
    <r>
      <t xml:space="preserve">[10] </t>
    </r>
    <r>
      <rPr>
        <u val="single"/>
        <sz val="10"/>
        <color indexed="12"/>
        <rFont val="Times New Roman"/>
        <family val="1"/>
      </rPr>
      <t>W pozycji tej należy podać łączną kwotę długu na koniec roku budżetowego z wszystkich tytułów dłużnych i elementów wpływających na dług m.in. zobowiązania wymagalne, umorzenia pożyczek, zmiany     kursowe. Natomiast w objaśnieniach należałoby wykazać m.in. kwotę umorzeń pożyczek otrzymanych przez JST, zmianę kwoty długu na skutek różnic kursowych.</t>
    </r>
  </si>
  <si>
    <r>
      <t>[11]</t>
    </r>
    <r>
      <rPr>
        <u val="single"/>
        <sz val="10"/>
        <color indexed="12"/>
        <rFont val="Times New Roman"/>
        <family val="1"/>
      </rPr>
      <t xml:space="preserve"> Skrót sufp oznacza ustawę z dnia 30 czerwca 2005 r. o finansach publicznych (Dz.U. Nr 249. poz. 2104 ze zm.).</t>
    </r>
  </si>
  <si>
    <r>
      <t xml:space="preserve">[12] </t>
    </r>
    <r>
      <rPr>
        <u val="single"/>
        <sz val="10"/>
        <color indexed="12"/>
        <rFont val="Times New Roman"/>
        <family val="1"/>
      </rPr>
      <t>W pozycji podaje się kwotę, o której mowa w art. 244 ufp.</t>
    </r>
  </si>
  <si>
    <r>
      <t xml:space="preserve">[13] </t>
    </r>
    <r>
      <rPr>
        <u val="single"/>
        <sz val="10"/>
        <color indexed="12"/>
        <rFont val="Times New Roman"/>
        <family val="1"/>
      </rPr>
      <t>W pozycji tej pokazuje się wartość wynikającą z obliczeń przeprowadzonych dla lewej strony wzoru, określonego w art. 243 ufp.</t>
    </r>
  </si>
  <si>
    <r>
      <t>[14]</t>
    </r>
    <r>
      <rPr>
        <u val="single"/>
        <sz val="10"/>
        <color indexed="12"/>
        <rFont val="Times New Roman"/>
        <family val="1"/>
      </rPr>
      <t xml:space="preserve"> W pozycji tej pokazuje się wartość wynikającą z obliczeń przeprowadzonych dla prawej strony wzoru, o którym mowa w art. 243 ufp.</t>
    </r>
  </si>
  <si>
    <r>
      <t>[15]</t>
    </r>
    <r>
      <rPr>
        <u val="single"/>
        <sz val="10"/>
        <color indexed="12"/>
        <rFont val="Times New Roman"/>
        <family val="1"/>
      </rPr>
      <t xml:space="preserve"> W pozycji 16 należy wyliczyć lewą stronę wzoru z uwzględnieniem pozycji 14 i porównać z prawą stroną wzoru wyliczoną w poz. 15, co pozwoli określić czy został spełniony warunek art. 243 ufp</t>
    </r>
  </si>
  <si>
    <r>
      <t>[16]</t>
    </r>
    <r>
      <rPr>
        <u val="single"/>
        <sz val="10"/>
        <color indexed="12"/>
        <rFont val="Times New Roman"/>
        <family val="1"/>
      </rPr>
      <t xml:space="preserve"> Poz. 17-18 są wypełniane tylko do roku 2013 włącznie. </t>
    </r>
  </si>
  <si>
    <r>
      <t xml:space="preserve">[17] </t>
    </r>
    <r>
      <rPr>
        <u val="single"/>
        <sz val="10"/>
        <color indexed="12"/>
        <rFont val="Times New Roman"/>
        <family val="1"/>
      </rPr>
      <t>W pozycjach 17 i 18 nie uwzględnia się zobowiązań związku współtworzonego przez jednostkę samorządu terytorialnego.</t>
    </r>
  </si>
  <si>
    <r>
      <t>Dochody ogółem</t>
    </r>
    <r>
      <rPr>
        <u val="single"/>
        <vertAlign val="superscript"/>
        <sz val="10"/>
        <color indexed="12"/>
        <rFont val="Times New Roman"/>
        <family val="1"/>
      </rPr>
      <t>[1]</t>
    </r>
    <r>
      <rPr>
        <u val="single"/>
        <sz val="10"/>
        <color indexed="12"/>
        <rFont val="Times New Roman"/>
        <family val="1"/>
      </rPr>
      <t xml:space="preserve">, w tym: </t>
    </r>
  </si>
  <si>
    <r>
      <t>Wydatki bieżące</t>
    </r>
    <r>
      <rPr>
        <u val="single"/>
        <vertAlign val="superscript"/>
        <sz val="10"/>
        <color indexed="12"/>
        <rFont val="Times New Roman"/>
        <family val="1"/>
      </rPr>
      <t>[2]</t>
    </r>
    <r>
      <rPr>
        <u val="single"/>
        <sz val="10"/>
        <color indexed="12"/>
        <rFont val="Times New Roman"/>
        <family val="1"/>
      </rPr>
      <t xml:space="preserve"> (bez odsetek i prowizji od kredytów i pożyczek oraz wyemitowanych papierów wartościowych ), w tym:</t>
    </r>
  </si>
  <si>
    <r>
      <t>na wynagrodzenia i składki od nich naliczane</t>
    </r>
    <r>
      <rPr>
        <u val="single"/>
        <vertAlign val="superscript"/>
        <sz val="10"/>
        <color indexed="12"/>
        <rFont val="Times New Roman"/>
        <family val="1"/>
      </rPr>
      <t>[3]</t>
    </r>
  </si>
  <si>
    <r>
      <t>związane z funkcjonowaniem organów JST</t>
    </r>
    <r>
      <rPr>
        <u val="single"/>
        <vertAlign val="superscript"/>
        <sz val="10"/>
        <color indexed="12"/>
        <rFont val="Times New Roman"/>
        <family val="1"/>
      </rPr>
      <t>[4]</t>
    </r>
  </si>
  <si>
    <r>
      <t>wydatki bieżące objęte limitem art. 226 ust. 4 ufp</t>
    </r>
    <r>
      <rPr>
        <u val="single"/>
        <vertAlign val="superscript"/>
        <sz val="10"/>
        <color indexed="12"/>
        <rFont val="Times New Roman"/>
        <family val="1"/>
      </rPr>
      <t>[5]</t>
    </r>
  </si>
  <si>
    <r>
      <t>Inne przychody niezwiązane z zaciągnięciem długu</t>
    </r>
    <r>
      <rPr>
        <u val="single"/>
        <vertAlign val="superscript"/>
        <sz val="10"/>
        <color indexed="12"/>
        <rFont val="Times New Roman"/>
        <family val="1"/>
      </rPr>
      <t>[6]</t>
    </r>
  </si>
  <si>
    <r>
      <t>Wydatki majątkowe</t>
    </r>
    <r>
      <rPr>
        <u val="single"/>
        <vertAlign val="superscript"/>
        <sz val="10"/>
        <color indexed="12"/>
        <rFont val="Times New Roman"/>
        <family val="1"/>
      </rPr>
      <t>[7]</t>
    </r>
    <r>
      <rPr>
        <u val="single"/>
        <sz val="10"/>
        <color indexed="12"/>
        <rFont val="Times New Roman"/>
        <family val="1"/>
      </rPr>
      <t>,  w tym:</t>
    </r>
  </si>
  <si>
    <r>
      <t>Przychody (kredyty, pożyczki, emisje obligacji)</t>
    </r>
    <r>
      <rPr>
        <u val="single"/>
        <vertAlign val="superscript"/>
        <sz val="10"/>
        <color indexed="12"/>
        <rFont val="Times New Roman"/>
        <family val="1"/>
      </rPr>
      <t>[8]</t>
    </r>
  </si>
  <si>
    <r>
      <t>Wynik finansowy budżetu (9-10+11)</t>
    </r>
    <r>
      <rPr>
        <u val="single"/>
        <vertAlign val="superscript"/>
        <sz val="10"/>
        <color indexed="12"/>
        <rFont val="Times New Roman"/>
        <family val="1"/>
      </rPr>
      <t>[9]</t>
    </r>
  </si>
  <si>
    <r>
      <t>Kwota długu</t>
    </r>
    <r>
      <rPr>
        <u val="single"/>
        <vertAlign val="superscript"/>
        <sz val="10"/>
        <color indexed="12"/>
        <rFont val="Times New Roman"/>
        <family val="1"/>
      </rPr>
      <t>[10]</t>
    </r>
    <r>
      <rPr>
        <u val="single"/>
        <sz val="10"/>
        <color indexed="12"/>
        <rFont val="Times New Roman"/>
        <family val="1"/>
      </rPr>
      <t>, w tym:</t>
    </r>
  </si>
  <si>
    <r>
      <t>łączna kwota wyłączeń z art. 243 ust. 3 pkt 1 ufp oraz z art. 170 ust. 3 sufp</t>
    </r>
    <r>
      <rPr>
        <u val="single"/>
        <vertAlign val="superscript"/>
        <sz val="10"/>
        <color indexed="12"/>
        <rFont val="Times New Roman"/>
        <family val="1"/>
      </rPr>
      <t>[11]</t>
    </r>
  </si>
  <si>
    <r>
      <t>Kwota zobowiązań związku współtworzonego przez jst przypadających do spłaty w danym roku budżetowym podlegające doliczeniu zgodnie z art. 244 ufp</t>
    </r>
    <r>
      <rPr>
        <u val="single"/>
        <vertAlign val="superscript"/>
        <sz val="10"/>
        <color indexed="12"/>
        <rFont val="Times New Roman"/>
        <family val="1"/>
      </rPr>
      <t>[12]</t>
    </r>
  </si>
  <si>
    <r>
      <t>Planowana łączna kwota spłaty zobowiązań</t>
    </r>
    <r>
      <rPr>
        <u val="single"/>
        <vertAlign val="superscript"/>
        <sz val="10"/>
        <color indexed="12"/>
        <rFont val="Times New Roman"/>
        <family val="1"/>
      </rPr>
      <t>[13]</t>
    </r>
  </si>
  <si>
    <r>
      <t>Maksymalny dopuszczalny wskaźnik spłaty  z art. 243 ufp</t>
    </r>
    <r>
      <rPr>
        <u val="single"/>
        <vertAlign val="superscript"/>
        <sz val="10"/>
        <color indexed="12"/>
        <rFont val="Times New Roman"/>
        <family val="1"/>
      </rPr>
      <t>[14]</t>
    </r>
  </si>
  <si>
    <r>
      <t xml:space="preserve">Spełnienie wskaźnika spłaty z art. 243 ufp po uwzględnieniu art. 244 ufp </t>
    </r>
    <r>
      <rPr>
        <u val="single"/>
        <vertAlign val="superscript"/>
        <sz val="10"/>
        <color indexed="12"/>
        <rFont val="Times New Roman"/>
        <family val="1"/>
      </rPr>
      <t>[15]</t>
    </r>
  </si>
  <si>
    <r>
      <t>Spłata zadłużenia/dochody ogółem (7-13a +2c –2d):1)  -max 15%  z art. 169 sufp</t>
    </r>
    <r>
      <rPr>
        <u val="single"/>
        <vertAlign val="superscript"/>
        <sz val="10"/>
        <color indexed="12"/>
        <rFont val="Times New Roman"/>
        <family val="1"/>
      </rPr>
      <t>[16]</t>
    </r>
  </si>
  <si>
    <r>
      <t>Zadłużenie/dochody ogółem (13 –13a):1) - max 60% z art. 170 sufp</t>
    </r>
    <r>
      <rPr>
        <u val="single"/>
        <vertAlign val="superscript"/>
        <sz val="10"/>
        <color indexed="12"/>
        <rFont val="Times New Roman"/>
        <family val="1"/>
      </rPr>
      <t>[17]</t>
    </r>
  </si>
  <si>
    <t>Szczegółowy kształt i zakres danych budżetowych WPF</t>
  </si>
  <si>
    <t>f</t>
  </si>
  <si>
    <t>nadwyżka bieżąca</t>
  </si>
  <si>
    <t>Lp</t>
  </si>
  <si>
    <t xml:space="preserve">Nazwa i cel </t>
  </si>
  <si>
    <t>jednostka odpowiedzialna lub koordynująca</t>
  </si>
  <si>
    <t>okres realizacji</t>
  </si>
  <si>
    <t>łączne nakłady finansowe</t>
  </si>
  <si>
    <t xml:space="preserve">limity wydatków w poszczególnych latach </t>
  </si>
  <si>
    <t>Limit zobowiąza ń[1]</t>
  </si>
  <si>
    <t>(w wierszu program/umowa)</t>
  </si>
  <si>
    <t>(wszystkie lata)</t>
  </si>
  <si>
    <t>od</t>
  </si>
  <si>
    <t>do</t>
  </si>
  <si>
    <t>Przedsięwzięcia ogółem</t>
  </si>
  <si>
    <t xml:space="preserve"> - wydatki bieżące</t>
  </si>
  <si>
    <t xml:space="preserve"> - wydatki majątkowe</t>
  </si>
  <si>
    <t>I.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</si>
  <si>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</si>
  <si>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</si>
  <si>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 xml:space="preserve"> - wydatki majątkowe </t>
  </si>
  <si>
    <t>Urząd Gminy</t>
  </si>
  <si>
    <t>Projekt …..</t>
  </si>
  <si>
    <t>z tego zadania:</t>
  </si>
  <si>
    <t>Aktywizacja bezrobotnych</t>
  </si>
  <si>
    <t>B) Programy, projekty lub zadania związane z umowami partnerstwa publiczno-prywatnego (razem)</t>
  </si>
  <si>
    <t>Program; Gmina przyjaznego środowiska. Cel; Polepszenie warunków życia mieszkańców (Dz.900, rozdz.90002). Wydatki bieżące.</t>
  </si>
  <si>
    <t>Zakład gospodarowania odpadami</t>
  </si>
  <si>
    <t>z tego zadanie:</t>
  </si>
  <si>
    <t>Organizacja punktów gromadzenia odpadów problemowych</t>
  </si>
  <si>
    <t>Program; Bezpieczna Gmina. Cel; Poprawa bezpieczeństwa publicznego. (Dz.900, rozdz.90015).Wydatki majątkowe</t>
  </si>
  <si>
    <t>Budowa oświetlenia ulicznego</t>
  </si>
  <si>
    <t>C) Programy, projekty lub zadania pozostałe (inne niż wymienione w lit.a i b) (razem)</t>
  </si>
  <si>
    <t>Program. Współpraca z organizacjami pozarządowymi. Cel; Zagospodarowanie wolnego czasu młodzieży. (Dz.921, rozdz.92105)  Wydatki bieżące</t>
  </si>
  <si>
    <t xml:space="preserve">Inicjowanie, organizowanie  imprez kulturalnych; </t>
  </si>
  <si>
    <r>
      <t>Wspieranie działań i przedsięwzięć umacniających poczucie tożsamości regionalnej</t>
    </r>
    <r>
      <rPr>
        <sz val="7.5"/>
        <color indexed="63"/>
        <rFont val="Tahoma"/>
        <family val="2"/>
      </rPr>
      <t xml:space="preserve">; </t>
    </r>
  </si>
  <si>
    <t xml:space="preserve">II. Umowy, których realizacja w roku budżetowym i w latach następnych jest niezbędna dla zapewnienia ciągłości działania jednostki i których płatności przypadają w okresie dłuższym niż rok; [2] </t>
  </si>
  <si>
    <t>Umowa na zakup materiałów biurowych.(Dz.750,rozdz.75023). Wydatki bieżące.</t>
  </si>
  <si>
    <t xml:space="preserve"> Umowa o utrzymanie  urządzeń aktywnych sieci komputerowych. Cel; Zapewnienie bezpieczeństwa pracy urzędu. (Dz.750, rozdz. 75023).Wydatki bieżące.</t>
  </si>
  <si>
    <t>Umowa na obsługę bankową. Cel; zapewnienie przepływów finansowych. (Dz.750, rozdz.75023). Wydatki bieżące.</t>
  </si>
  <si>
    <t>III. Gwarancje i poręczenia udzielane przez jednostki samorządu terytorialnego (razem)</t>
  </si>
  <si>
    <t>Umowa –poręczenie udzielone Stowarzyszeniu „Przedszkolak” w celu pozyskania środków w ramach EFS (Dz.750, rozdz.75023)</t>
  </si>
  <si>
    <t> 2010</t>
  </si>
  <si>
    <t>1 Limit zobowiązań wynika z uprawnienia organu wykonawczego do zaciągania zobowiązań niezbędnych do realizacji przedsięwzięcia. Stopień wykorzystania limitu  zobowiązań nie musi pokrywać się z  wykorzystaniem limitu wydatków. Kwota, na którą będzie można zaciągać zobowiązania, będzie ulegała pomniejszaniu o kwotę zobowiązań zaciągniętych w ramach ustalonego limitu dla przedsięwzięcia.     Natomiast limit wydatków będzie ulegał zmniejszeniu stosownie do stopnia realizacji wydatków</t>
  </si>
  <si>
    <t>[2] W tej części załącznika wykazuje się wyłącznie te umowy, dla których można określić elementy wymagane art. 226 ust. 3. Z praktycznego punktu widzenia celowe jest odpowiednie grupowanie umów ( w programy, projekty lub zadania),  co do których istnieje konieczność określania parametrów określonych w art. 226 ust 3. Jednym  z kryteriów potencjalnego grupowania umów może być kryterium jednostki organizacyjnej odpowiedzialnej za realizację lub koordynującej wykonywanie przedsięwzięcia. Warto jednocześnie zaznaczyć, że z grupowaniem umów wiąże się kwestia upoważnień do zaciągania umów. W tym kontekście należy zwrócić uwagę na   art. 228 ust. 1 pkt 2 ufp, który odrębnie definiuje możliwość przekazywania upoważnień do zaciągania zobowiązań w związku z realizacja przedsięwzięć (art. 228 ust. 1 pkt. 1). Umów na czas nieokreślonych lub takich, dla których nie jest możliwe określenie łącznych nakładów finansowych (np. umowy na dostawę wody, energii elektrycznej), nie wykazuje się, podobnie, jak umów o pracę ani innych umów o podobnym charakterze. Do takich umów zastosowanie znajdzie art. 258 ust. 1 pkt 3 ufp.</t>
  </si>
  <si>
    <t>Zgodny z  art. 243 ufp</t>
  </si>
  <si>
    <t>Przebudowa ul. Rolnej</t>
  </si>
  <si>
    <t>Program. Rozbudowa i modernizacja systemu dróg gminnych. Cel: poprawa bezpieczeństwa komunikacyjnego na terenie Gminy. (Dz.600, rozdz.60016). Wydatki majątkowe</t>
  </si>
  <si>
    <t>Budowa drogi dojazdowej do gruntów rolnych obręb Piechanin</t>
  </si>
  <si>
    <t>Program. Uporządkowanie gospodarki wodno - ściekowej w gminie. Cel: poprawa jakości wody pitnej i ochrona srodowiska na terenie Gminy. (Dz.9000, rozdz.90001). Wydatki majątkowe</t>
  </si>
  <si>
    <t>Rok 2015</t>
  </si>
  <si>
    <t>Budowa sieci wodno - kanalizacyjnej obręb Piechanin</t>
  </si>
  <si>
    <t>Budowa sieci wodno - kanalizacyjnej Nowe Borówko</t>
  </si>
  <si>
    <t>Rok 2016</t>
  </si>
  <si>
    <t>niezgodny z art. 243**</t>
  </si>
  <si>
    <t>Przebudowa ul. Malinowej</t>
  </si>
  <si>
    <t>Rok 2017</t>
  </si>
  <si>
    <t>Rok 2018</t>
  </si>
  <si>
    <t>Rok 2019</t>
  </si>
  <si>
    <t>Rok 2020</t>
  </si>
  <si>
    <t xml:space="preserve">Budowa kanalizacji sanitarnej  tłocznej łączącej Czempiń i Borowo </t>
  </si>
  <si>
    <t xml:space="preserve">Budowa sieci kanalizacji sanitarnej i tłocznej w miejscowości Głuchowo, gmina Czempiń  </t>
  </si>
  <si>
    <t xml:space="preserve">Budowa sieci kanalizacji sanitarnej i tłocznej w miejscowościach Jasień i Piotrkowice, gmina Czempiń  </t>
  </si>
  <si>
    <t>nadwyżkę od 2017 r.  przeznaczymy na inwestycje</t>
  </si>
  <si>
    <t>Program. Rewitalizacja miasta Czempinia i wsi gminy. Cel: poprawa gminy. (Dz.921, rozdz.92195 i 92109). Wydatki majątkowe</t>
  </si>
  <si>
    <t>Rok 2013</t>
  </si>
  <si>
    <r>
      <t>Rok 2014</t>
    </r>
    <r>
      <rPr>
        <sz val="10"/>
        <color indexed="8"/>
        <rFont val="Times New Roman"/>
        <family val="1"/>
      </rPr>
      <t xml:space="preserve"> </t>
    </r>
  </si>
  <si>
    <t>Przebudowa ul. Spółdzielców</t>
  </si>
  <si>
    <t>Program Operacyjny Kapitał Ludzki; Rozwój wykształcenia i kompetencji w regionach Cel; Równe szanse w edukacji (Dz.801, rozdz.80101). Wydatki bieżące</t>
  </si>
  <si>
    <t>Wyrównanie szans edukacyjnych</t>
  </si>
  <si>
    <t>Urząd Gminy, Szkoły Podstawowe</t>
  </si>
  <si>
    <t>"Gościniec Donatowo" - przebudowa świetlicy wiejskiej w Donatowie wraz ze zmianą zagospodarowania terenu wokół świetlicy</t>
  </si>
  <si>
    <t>"Ostoja w Betkowie" - przebudowa świetlicy wiejskiej w Betkowie wraz ze zmianą zagospodarowania terenu wokół świetlicy</t>
  </si>
  <si>
    <t>"Domostwo w Słoninie" - przebudowa świetlicy wiejskiej w Słoninie wraz ze zmianą zagospodarowania terenu wokół świetlicy</t>
  </si>
  <si>
    <t xml:space="preserve">Załącznik Nr 2 do Uchwały Nr ……...                     </t>
  </si>
  <si>
    <t>Budowa targowiska wraz z budynkami towarzyszącymi oraz parkingiem i kładką przez rzekę Olszynka</t>
  </si>
  <si>
    <t>Rady Miejskiej w Czempiniu z dnia  16 lipca 2012r.</t>
  </si>
  <si>
    <t xml:space="preserve">Załącznik Nr 1 do Uchwały Nr………….                </t>
  </si>
  <si>
    <t xml:space="preserve">Burmistrza Gminy Czempiń z dnia 16 lipca 2012r.  </t>
  </si>
  <si>
    <t>Program PROW na lata 2007-2013; Jakość życia na obszarach wiejskich i różnicowanie gospodarki wiejskiej. Cel; Podstawowe usługi dla gospodarki i ludności wiejskiej (Dz. 921, rozdz.92195). Wydatki majątkowe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</si>
</sst>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#,##0.000000"/>
  </numFmts>
  <fonts count="50">
    <font>
      <sz val="10"/>
      <name val="Arial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vertAlign val="superscript"/>
      <sz val="10"/>
      <color indexed="12"/>
      <name val="Times New Roman"/>
      <family val="1"/>
    </font>
    <font>
      <b/>
      <sz val="9"/>
      <color indexed="8"/>
      <name val="Bookman Old Style"/>
      <family val="1"/>
    </font>
    <font>
      <sz val="10"/>
      <name val="Bookman Old Style"/>
      <family val="1"/>
    </font>
    <font>
      <sz val="9"/>
      <color indexed="8"/>
      <name val="Bookman Old Style"/>
      <family val="1"/>
    </font>
    <font>
      <sz val="9"/>
      <color indexed="63"/>
      <name val="Bookman Old Style"/>
      <family val="1"/>
    </font>
    <font>
      <sz val="7.5"/>
      <color indexed="63"/>
      <name val="Tahoma"/>
      <family val="2"/>
    </font>
    <font>
      <i/>
      <sz val="9"/>
      <color indexed="8"/>
      <name val="Bookman Old Style"/>
      <family val="1"/>
    </font>
    <font>
      <b/>
      <i/>
      <sz val="9"/>
      <color indexed="8"/>
      <name val="Bookman Old Style"/>
      <family val="1"/>
    </font>
    <font>
      <sz val="10"/>
      <color indexed="8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13"/>
        <bgColor indexed="26"/>
      </patternFill>
    </fill>
    <fill>
      <patternFill patternType="lightGray">
        <fgColor indexed="40"/>
        <bgColor indexed="27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18">
    <xf numFmtId="0" fontId="0" fillId="0" borderId="0" xfId="0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/>
    </xf>
    <xf numFmtId="4" fontId="5" fillId="32" borderId="10" xfId="0" applyNumberFormat="1" applyFont="1" applyFill="1" applyBorder="1" applyAlignment="1">
      <alignment horizontal="right" wrapText="1"/>
    </xf>
    <xf numFmtId="4" fontId="1" fillId="32" borderId="10" xfId="0" applyNumberFormat="1" applyFont="1" applyFill="1" applyBorder="1" applyAlignment="1">
      <alignment horizontal="right" vertical="top" wrapText="1"/>
    </xf>
    <xf numFmtId="4" fontId="5" fillId="32" borderId="10" xfId="0" applyNumberFormat="1" applyFont="1" applyFill="1" applyBorder="1" applyAlignment="1">
      <alignment horizontal="right" vertical="top" wrapText="1"/>
    </xf>
    <xf numFmtId="4" fontId="1" fillId="32" borderId="10" xfId="0" applyNumberFormat="1" applyFont="1" applyFill="1" applyBorder="1" applyAlignment="1">
      <alignment horizontal="right" wrapText="1"/>
    </xf>
    <xf numFmtId="0" fontId="5" fillId="33" borderId="11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4" fontId="1" fillId="32" borderId="12" xfId="0" applyNumberFormat="1" applyFont="1" applyFill="1" applyBorder="1" applyAlignment="1">
      <alignment horizontal="right" vertical="top" wrapText="1"/>
    </xf>
    <xf numFmtId="4" fontId="1" fillId="32" borderId="13" xfId="0" applyNumberFormat="1" applyFont="1" applyFill="1" applyBorder="1" applyAlignment="1">
      <alignment horizontal="right" vertical="top" wrapText="1"/>
    </xf>
    <xf numFmtId="4" fontId="1" fillId="0" borderId="14" xfId="0" applyNumberFormat="1" applyFont="1" applyBorder="1" applyAlignment="1">
      <alignment horizontal="right" vertical="top" wrapText="1"/>
    </xf>
    <xf numFmtId="4" fontId="5" fillId="0" borderId="14" xfId="0" applyNumberFormat="1" applyFont="1" applyBorder="1" applyAlignment="1">
      <alignment horizontal="right" wrapText="1"/>
    </xf>
    <xf numFmtId="4" fontId="5" fillId="0" borderId="14" xfId="0" applyNumberFormat="1" applyFont="1" applyBorder="1" applyAlignment="1">
      <alignment horizontal="right" vertical="top" wrapText="1"/>
    </xf>
    <xf numFmtId="4" fontId="1" fillId="32" borderId="12" xfId="0" applyNumberFormat="1" applyFont="1" applyFill="1" applyBorder="1" applyAlignment="1">
      <alignment horizontal="right" wrapText="1"/>
    </xf>
    <xf numFmtId="4" fontId="5" fillId="32" borderId="12" xfId="0" applyNumberFormat="1" applyFont="1" applyFill="1" applyBorder="1" applyAlignment="1">
      <alignment horizontal="right" vertical="top" wrapText="1"/>
    </xf>
    <xf numFmtId="4" fontId="5" fillId="32" borderId="14" xfId="0" applyNumberFormat="1" applyFont="1" applyFill="1" applyBorder="1" applyAlignment="1">
      <alignment horizontal="right" vertical="top" wrapText="1"/>
    </xf>
    <xf numFmtId="0" fontId="5" fillId="33" borderId="15" xfId="0" applyFont="1" applyFill="1" applyBorder="1" applyAlignment="1">
      <alignment horizontal="center" vertical="top" wrapText="1"/>
    </xf>
    <xf numFmtId="4" fontId="1" fillId="32" borderId="16" xfId="0" applyNumberFormat="1" applyFont="1" applyFill="1" applyBorder="1" applyAlignment="1">
      <alignment horizontal="right" vertical="top" wrapText="1"/>
    </xf>
    <xf numFmtId="4" fontId="1" fillId="32" borderId="17" xfId="0" applyNumberFormat="1" applyFont="1" applyFill="1" applyBorder="1" applyAlignment="1">
      <alignment horizontal="right" vertical="top" wrapText="1"/>
    </xf>
    <xf numFmtId="4" fontId="1" fillId="32" borderId="18" xfId="0" applyNumberFormat="1" applyFont="1" applyFill="1" applyBorder="1" applyAlignment="1">
      <alignment horizontal="right" vertical="top" wrapText="1"/>
    </xf>
    <xf numFmtId="4" fontId="5" fillId="32" borderId="16" xfId="0" applyNumberFormat="1" applyFont="1" applyFill="1" applyBorder="1" applyAlignment="1">
      <alignment horizontal="right" wrapText="1"/>
    </xf>
    <xf numFmtId="4" fontId="1" fillId="0" borderId="19" xfId="0" applyNumberFormat="1" applyFont="1" applyBorder="1" applyAlignment="1">
      <alignment horizontal="right" vertical="top" wrapText="1"/>
    </xf>
    <xf numFmtId="4" fontId="5" fillId="0" borderId="19" xfId="0" applyNumberFormat="1" applyFont="1" applyBorder="1" applyAlignment="1">
      <alignment horizontal="right" wrapText="1"/>
    </xf>
    <xf numFmtId="4" fontId="1" fillId="32" borderId="16" xfId="0" applyNumberFormat="1" applyFont="1" applyFill="1" applyBorder="1" applyAlignment="1">
      <alignment horizontal="right" wrapText="1"/>
    </xf>
    <xf numFmtId="4" fontId="1" fillId="32" borderId="17" xfId="0" applyNumberFormat="1" applyFont="1" applyFill="1" applyBorder="1" applyAlignment="1">
      <alignment horizontal="right" wrapText="1"/>
    </xf>
    <xf numFmtId="4" fontId="5" fillId="32" borderId="19" xfId="0" applyNumberFormat="1" applyFont="1" applyFill="1" applyBorder="1" applyAlignment="1">
      <alignment horizontal="right" vertical="top" wrapText="1"/>
    </xf>
    <xf numFmtId="4" fontId="5" fillId="0" borderId="19" xfId="0" applyNumberFormat="1" applyFont="1" applyBorder="1" applyAlignment="1">
      <alignment horizontal="right" vertical="top" wrapText="1"/>
    </xf>
    <xf numFmtId="4" fontId="5" fillId="0" borderId="18" xfId="0" applyNumberFormat="1" applyFont="1" applyBorder="1" applyAlignment="1">
      <alignment horizontal="right" vertical="top" wrapText="1"/>
    </xf>
    <xf numFmtId="0" fontId="5" fillId="33" borderId="20" xfId="0" applyFont="1" applyFill="1" applyBorder="1" applyAlignment="1">
      <alignment horizontal="center" vertical="top" wrapText="1"/>
    </xf>
    <xf numFmtId="0" fontId="6" fillId="0" borderId="21" xfId="44" applyFont="1" applyBorder="1" applyAlignment="1" applyProtection="1">
      <alignment horizontal="justify" vertical="top" wrapText="1"/>
      <protection/>
    </xf>
    <xf numFmtId="0" fontId="5" fillId="0" borderId="22" xfId="0" applyFont="1" applyBorder="1" applyAlignment="1">
      <alignment horizontal="justify" vertical="top" wrapText="1"/>
    </xf>
    <xf numFmtId="0" fontId="5" fillId="0" borderId="23" xfId="0" applyFont="1" applyBorder="1" applyAlignment="1">
      <alignment horizontal="justify" vertical="top" wrapText="1"/>
    </xf>
    <xf numFmtId="0" fontId="6" fillId="0" borderId="21" xfId="44" applyFont="1" applyBorder="1" applyAlignment="1" applyProtection="1">
      <alignment vertical="top" wrapText="1"/>
      <protection/>
    </xf>
    <xf numFmtId="0" fontId="6" fillId="0" borderId="22" xfId="44" applyFont="1" applyBorder="1" applyAlignment="1" applyProtection="1">
      <alignment horizontal="justify" vertical="top" wrapText="1"/>
      <protection/>
    </xf>
    <xf numFmtId="0" fontId="6" fillId="0" borderId="23" xfId="44" applyFont="1" applyBorder="1" applyAlignment="1" applyProtection="1">
      <alignment horizontal="justify" vertical="top" wrapText="1"/>
      <protection/>
    </xf>
    <xf numFmtId="0" fontId="5" fillId="0" borderId="24" xfId="0" applyFont="1" applyBorder="1" applyAlignment="1">
      <alignment horizontal="justify" vertical="top" wrapText="1"/>
    </xf>
    <xf numFmtId="0" fontId="5" fillId="0" borderId="21" xfId="0" applyFont="1" applyBorder="1" applyAlignment="1">
      <alignment horizontal="justify" vertical="top" wrapText="1"/>
    </xf>
    <xf numFmtId="0" fontId="1" fillId="0" borderId="23" xfId="0" applyFont="1" applyBorder="1" applyAlignment="1">
      <alignment vertical="top" wrapText="1"/>
    </xf>
    <xf numFmtId="0" fontId="6" fillId="0" borderId="24" xfId="44" applyFont="1" applyBorder="1" applyAlignment="1" applyProtection="1">
      <alignment horizontal="justify" vertical="top" wrapText="1"/>
      <protection/>
    </xf>
    <xf numFmtId="0" fontId="2" fillId="0" borderId="25" xfId="0" applyFont="1" applyBorder="1" applyAlignment="1">
      <alignment horizontal="justify" vertical="top" wrapText="1"/>
    </xf>
    <xf numFmtId="0" fontId="2" fillId="0" borderId="26" xfId="0" applyFont="1" applyBorder="1" applyAlignment="1">
      <alignment horizontal="justify" vertical="top" wrapText="1"/>
    </xf>
    <xf numFmtId="0" fontId="2" fillId="0" borderId="27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28" xfId="0" applyFont="1" applyBorder="1" applyAlignment="1">
      <alignment horizontal="justify" vertical="top" wrapText="1"/>
    </xf>
    <xf numFmtId="0" fontId="2" fillId="0" borderId="29" xfId="0" applyFont="1" applyBorder="1" applyAlignment="1">
      <alignment horizontal="justify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10" fontId="1" fillId="0" borderId="19" xfId="0" applyNumberFormat="1" applyFont="1" applyBorder="1" applyAlignment="1">
      <alignment horizontal="right" wrapText="1"/>
    </xf>
    <xf numFmtId="10" fontId="1" fillId="0" borderId="14" xfId="0" applyNumberFormat="1" applyFont="1" applyBorder="1" applyAlignment="1">
      <alignment horizontal="right" wrapText="1"/>
    </xf>
    <xf numFmtId="4" fontId="5" fillId="0" borderId="18" xfId="0" applyNumberFormat="1" applyFont="1" applyFill="1" applyBorder="1" applyAlignment="1">
      <alignment horizontal="right" wrapText="1"/>
    </xf>
    <xf numFmtId="4" fontId="5" fillId="0" borderId="13" xfId="0" applyNumberFormat="1" applyFont="1" applyFill="1" applyBorder="1" applyAlignment="1">
      <alignment horizontal="right" wrapText="1"/>
    </xf>
    <xf numFmtId="4" fontId="5" fillId="34" borderId="18" xfId="0" applyNumberFormat="1" applyFont="1" applyFill="1" applyBorder="1" applyAlignment="1">
      <alignment horizontal="right" wrapText="1"/>
    </xf>
    <xf numFmtId="4" fontId="5" fillId="34" borderId="13" xfId="0" applyNumberFormat="1" applyFont="1" applyFill="1" applyBorder="1" applyAlignment="1">
      <alignment horizontal="right" wrapText="1"/>
    </xf>
    <xf numFmtId="4" fontId="5" fillId="34" borderId="17" xfId="0" applyNumberFormat="1" applyFont="1" applyFill="1" applyBorder="1" applyAlignment="1">
      <alignment horizontal="right" wrapText="1"/>
    </xf>
    <xf numFmtId="4" fontId="5" fillId="34" borderId="12" xfId="0" applyNumberFormat="1" applyFont="1" applyFill="1" applyBorder="1" applyAlignment="1">
      <alignment horizontal="right" wrapText="1"/>
    </xf>
    <xf numFmtId="4" fontId="5" fillId="34" borderId="12" xfId="0" applyNumberFormat="1" applyFont="1" applyFill="1" applyBorder="1" applyAlignment="1">
      <alignment horizontal="right" vertical="top" wrapText="1"/>
    </xf>
    <xf numFmtId="4" fontId="5" fillId="34" borderId="19" xfId="0" applyNumberFormat="1" applyFont="1" applyFill="1" applyBorder="1" applyAlignment="1">
      <alignment horizontal="right" wrapText="1"/>
    </xf>
    <xf numFmtId="4" fontId="5" fillId="34" borderId="14" xfId="0" applyNumberFormat="1" applyFont="1" applyFill="1" applyBorder="1" applyAlignment="1">
      <alignment horizontal="right" wrapText="1"/>
    </xf>
    <xf numFmtId="4" fontId="5" fillId="34" borderId="14" xfId="0" applyNumberFormat="1" applyFont="1" applyFill="1" applyBorder="1" applyAlignment="1">
      <alignment horizontal="right" vertical="top" wrapText="1"/>
    </xf>
    <xf numFmtId="4" fontId="1" fillId="0" borderId="18" xfId="0" applyNumberFormat="1" applyFont="1" applyFill="1" applyBorder="1" applyAlignment="1">
      <alignment horizontal="right" wrapText="1"/>
    </xf>
    <xf numFmtId="4" fontId="5" fillId="32" borderId="14" xfId="0" applyNumberFormat="1" applyFont="1" applyFill="1" applyBorder="1" applyAlignment="1">
      <alignment vertical="top" wrapText="1"/>
    </xf>
    <xf numFmtId="4" fontId="5" fillId="34" borderId="16" xfId="0" applyNumberFormat="1" applyFont="1" applyFill="1" applyBorder="1" applyAlignment="1">
      <alignment horizontal="right" vertical="top" wrapText="1"/>
    </xf>
    <xf numFmtId="4" fontId="5" fillId="34" borderId="10" xfId="0" applyNumberFormat="1" applyFont="1" applyFill="1" applyBorder="1" applyAlignment="1">
      <alignment horizontal="right" vertical="top" wrapText="1"/>
    </xf>
    <xf numFmtId="4" fontId="5" fillId="34" borderId="16" xfId="0" applyNumberFormat="1" applyFont="1" applyFill="1" applyBorder="1" applyAlignment="1">
      <alignment horizontal="right" wrapText="1"/>
    </xf>
    <xf numFmtId="4" fontId="5" fillId="34" borderId="10" xfId="0" applyNumberFormat="1" applyFont="1" applyFill="1" applyBorder="1" applyAlignment="1">
      <alignment horizontal="right" wrapText="1"/>
    </xf>
    <xf numFmtId="2" fontId="0" fillId="0" borderId="0" xfId="0" applyNumberFormat="1" applyAlignment="1">
      <alignment vertical="center"/>
    </xf>
    <xf numFmtId="0" fontId="8" fillId="0" borderId="10" xfId="0" applyFont="1" applyBorder="1" applyAlignment="1">
      <alignment horizontal="center" wrapText="1"/>
    </xf>
    <xf numFmtId="0" fontId="10" fillId="0" borderId="30" xfId="0" applyFont="1" applyBorder="1" applyAlignment="1">
      <alignment wrapText="1"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 horizontal="right" wrapText="1"/>
    </xf>
    <xf numFmtId="0" fontId="8" fillId="0" borderId="30" xfId="0" applyFont="1" applyBorder="1" applyAlignment="1">
      <alignment/>
    </xf>
    <xf numFmtId="3" fontId="10" fillId="35" borderId="10" xfId="0" applyNumberFormat="1" applyFont="1" applyFill="1" applyBorder="1" applyAlignment="1">
      <alignment horizontal="right"/>
    </xf>
    <xf numFmtId="3" fontId="10" fillId="35" borderId="31" xfId="0" applyNumberFormat="1" applyFont="1" applyFill="1" applyBorder="1" applyAlignment="1">
      <alignment horizontal="right"/>
    </xf>
    <xf numFmtId="3" fontId="10" fillId="36" borderId="10" xfId="0" applyNumberFormat="1" applyFont="1" applyFill="1" applyBorder="1" applyAlignment="1">
      <alignment horizontal="right"/>
    </xf>
    <xf numFmtId="3" fontId="10" fillId="36" borderId="31" xfId="0" applyNumberFormat="1" applyFont="1" applyFill="1" applyBorder="1" applyAlignment="1">
      <alignment horizontal="right"/>
    </xf>
    <xf numFmtId="0" fontId="8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 horizontal="right"/>
    </xf>
    <xf numFmtId="3" fontId="10" fillId="0" borderId="31" xfId="0" applyNumberFormat="1" applyFont="1" applyBorder="1" applyAlignment="1">
      <alignment horizontal="right"/>
    </xf>
    <xf numFmtId="3" fontId="10" fillId="0" borderId="31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0" fillId="0" borderId="10" xfId="0" applyBorder="1" applyAlignment="1">
      <alignment vertical="center"/>
    </xf>
    <xf numFmtId="0" fontId="10" fillId="0" borderId="30" xfId="0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3" fontId="10" fillId="35" borderId="10" xfId="0" applyNumberFormat="1" applyFont="1" applyFill="1" applyBorder="1" applyAlignment="1">
      <alignment/>
    </xf>
    <xf numFmtId="3" fontId="10" fillId="36" borderId="10" xfId="0" applyNumberFormat="1" applyFont="1" applyFill="1" applyBorder="1" applyAlignment="1">
      <alignment/>
    </xf>
    <xf numFmtId="0" fontId="14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4" fontId="5" fillId="32" borderId="16" xfId="0" applyNumberFormat="1" applyFont="1" applyFill="1" applyBorder="1" applyAlignment="1">
      <alignment horizontal="right" vertical="top" wrapText="1"/>
    </xf>
    <xf numFmtId="4" fontId="5" fillId="32" borderId="17" xfId="0" applyNumberFormat="1" applyFont="1" applyFill="1" applyBorder="1" applyAlignment="1">
      <alignment horizontal="right" vertical="top" wrapText="1"/>
    </xf>
    <xf numFmtId="4" fontId="5" fillId="32" borderId="19" xfId="0" applyNumberFormat="1" applyFont="1" applyFill="1" applyBorder="1" applyAlignment="1">
      <alignment vertical="top" wrapText="1"/>
    </xf>
    <xf numFmtId="3" fontId="10" fillId="0" borderId="12" xfId="0" applyNumberFormat="1" applyFont="1" applyBorder="1" applyAlignment="1">
      <alignment/>
    </xf>
    <xf numFmtId="4" fontId="5" fillId="34" borderId="12" xfId="0" applyNumberFormat="1" applyFont="1" applyFill="1" applyBorder="1" applyAlignment="1">
      <alignment wrapText="1"/>
    </xf>
    <xf numFmtId="0" fontId="10" fillId="0" borderId="32" xfId="0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3" xfId="0" applyFont="1" applyBorder="1" applyAlignment="1">
      <alignment horizontal="center"/>
    </xf>
    <xf numFmtId="3" fontId="8" fillId="0" borderId="10" xfId="0" applyNumberFormat="1" applyFont="1" applyBorder="1" applyAlignment="1">
      <alignment horizontal="right"/>
    </xf>
    <xf numFmtId="0" fontId="10" fillId="0" borderId="32" xfId="0" applyFont="1" applyBorder="1" applyAlignment="1">
      <alignment horizontal="center"/>
    </xf>
    <xf numFmtId="3" fontId="10" fillId="0" borderId="32" xfId="0" applyNumberFormat="1" applyFont="1" applyBorder="1" applyAlignment="1">
      <alignment horizontal="right"/>
    </xf>
    <xf numFmtId="3" fontId="10" fillId="0" borderId="33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35" xfId="0" applyFont="1" applyBorder="1" applyAlignment="1">
      <alignment/>
    </xf>
    <xf numFmtId="0" fontId="8" fillId="0" borderId="13" xfId="0" applyFont="1" applyBorder="1" applyAlignment="1">
      <alignment wrapText="1"/>
    </xf>
    <xf numFmtId="3" fontId="8" fillId="0" borderId="13" xfId="0" applyNumberFormat="1" applyFont="1" applyBorder="1" applyAlignment="1">
      <alignment horizontal="right"/>
    </xf>
    <xf numFmtId="0" fontId="10" fillId="0" borderId="36" xfId="0" applyFont="1" applyBorder="1" applyAlignment="1">
      <alignment/>
    </xf>
    <xf numFmtId="0" fontId="10" fillId="0" borderId="12" xfId="0" applyFont="1" applyBorder="1" applyAlignment="1">
      <alignment wrapText="1"/>
    </xf>
    <xf numFmtId="0" fontId="10" fillId="0" borderId="12" xfId="0" applyFont="1" applyBorder="1" applyAlignment="1">
      <alignment horizontal="center"/>
    </xf>
    <xf numFmtId="3" fontId="10" fillId="0" borderId="12" xfId="0" applyNumberFormat="1" applyFont="1" applyBorder="1" applyAlignment="1">
      <alignment horizontal="right"/>
    </xf>
    <xf numFmtId="3" fontId="10" fillId="0" borderId="37" xfId="0" applyNumberFormat="1" applyFont="1" applyBorder="1" applyAlignment="1">
      <alignment/>
    </xf>
    <xf numFmtId="0" fontId="8" fillId="0" borderId="38" xfId="0" applyFont="1" applyBorder="1" applyAlignment="1">
      <alignment/>
    </xf>
    <xf numFmtId="0" fontId="11" fillId="0" borderId="32" xfId="0" applyFont="1" applyBorder="1" applyAlignment="1">
      <alignment/>
    </xf>
    <xf numFmtId="0" fontId="10" fillId="0" borderId="12" xfId="0" applyFont="1" applyBorder="1" applyAlignment="1">
      <alignment/>
    </xf>
    <xf numFmtId="3" fontId="10" fillId="0" borderId="39" xfId="0" applyNumberFormat="1" applyFont="1" applyBorder="1" applyAlignment="1">
      <alignment horizontal="right" wrapText="1"/>
    </xf>
    <xf numFmtId="3" fontId="8" fillId="0" borderId="10" xfId="0" applyNumberFormat="1" applyFont="1" applyBorder="1" applyAlignment="1">
      <alignment horizontal="right" wrapText="1"/>
    </xf>
    <xf numFmtId="3" fontId="8" fillId="0" borderId="31" xfId="0" applyNumberFormat="1" applyFont="1" applyBorder="1" applyAlignment="1">
      <alignment horizontal="right" wrapText="1"/>
    </xf>
    <xf numFmtId="3" fontId="8" fillId="35" borderId="10" xfId="0" applyNumberFormat="1" applyFont="1" applyFill="1" applyBorder="1" applyAlignment="1">
      <alignment horizontal="right"/>
    </xf>
    <xf numFmtId="3" fontId="8" fillId="35" borderId="31" xfId="0" applyNumberFormat="1" applyFont="1" applyFill="1" applyBorder="1" applyAlignment="1">
      <alignment horizontal="right"/>
    </xf>
    <xf numFmtId="3" fontId="8" fillId="36" borderId="10" xfId="0" applyNumberFormat="1" applyFont="1" applyFill="1" applyBorder="1" applyAlignment="1">
      <alignment horizontal="right"/>
    </xf>
    <xf numFmtId="3" fontId="8" fillId="36" borderId="31" xfId="0" applyNumberFormat="1" applyFont="1" applyFill="1" applyBorder="1" applyAlignment="1">
      <alignment horizontal="right"/>
    </xf>
    <xf numFmtId="3" fontId="8" fillId="0" borderId="31" xfId="0" applyNumberFormat="1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41" xfId="0" applyFont="1" applyBorder="1" applyAlignment="1">
      <alignment horizontal="center"/>
    </xf>
    <xf numFmtId="3" fontId="10" fillId="0" borderId="41" xfId="0" applyNumberFormat="1" applyFont="1" applyBorder="1" applyAlignment="1">
      <alignment horizontal="right"/>
    </xf>
    <xf numFmtId="3" fontId="10" fillId="0" borderId="41" xfId="0" applyNumberFormat="1" applyFont="1" applyBorder="1" applyAlignment="1">
      <alignment/>
    </xf>
    <xf numFmtId="0" fontId="5" fillId="33" borderId="42" xfId="0" applyFont="1" applyFill="1" applyBorder="1" applyAlignment="1">
      <alignment horizontal="center" vertical="top" wrapText="1"/>
    </xf>
    <xf numFmtId="4" fontId="5" fillId="0" borderId="43" xfId="0" applyNumberFormat="1" applyFont="1" applyFill="1" applyBorder="1" applyAlignment="1">
      <alignment horizontal="right" wrapText="1"/>
    </xf>
    <xf numFmtId="4" fontId="1" fillId="32" borderId="44" xfId="0" applyNumberFormat="1" applyFont="1" applyFill="1" applyBorder="1" applyAlignment="1">
      <alignment horizontal="right" vertical="top" wrapText="1"/>
    </xf>
    <xf numFmtId="4" fontId="1" fillId="32" borderId="45" xfId="0" applyNumberFormat="1" applyFont="1" applyFill="1" applyBorder="1" applyAlignment="1">
      <alignment horizontal="right" vertical="top" wrapText="1"/>
    </xf>
    <xf numFmtId="4" fontId="1" fillId="32" borderId="43" xfId="0" applyNumberFormat="1" applyFont="1" applyFill="1" applyBorder="1" applyAlignment="1">
      <alignment horizontal="right" vertical="top" wrapText="1"/>
    </xf>
    <xf numFmtId="4" fontId="5" fillId="32" borderId="44" xfId="0" applyNumberFormat="1" applyFont="1" applyFill="1" applyBorder="1" applyAlignment="1">
      <alignment horizontal="right" wrapText="1"/>
    </xf>
    <xf numFmtId="4" fontId="1" fillId="0" borderId="46" xfId="0" applyNumberFormat="1" applyFont="1" applyBorder="1" applyAlignment="1">
      <alignment horizontal="right" vertical="top" wrapText="1"/>
    </xf>
    <xf numFmtId="4" fontId="5" fillId="34" borderId="43" xfId="0" applyNumberFormat="1" applyFont="1" applyFill="1" applyBorder="1" applyAlignment="1">
      <alignment horizontal="right" wrapText="1"/>
    </xf>
    <xf numFmtId="4" fontId="5" fillId="34" borderId="45" xfId="0" applyNumberFormat="1" applyFont="1" applyFill="1" applyBorder="1" applyAlignment="1">
      <alignment horizontal="right" wrapText="1"/>
    </xf>
    <xf numFmtId="4" fontId="5" fillId="34" borderId="46" xfId="0" applyNumberFormat="1" applyFont="1" applyFill="1" applyBorder="1" applyAlignment="1">
      <alignment horizontal="right" wrapText="1"/>
    </xf>
    <xf numFmtId="4" fontId="5" fillId="0" borderId="46" xfId="0" applyNumberFormat="1" applyFont="1" applyBorder="1" applyAlignment="1">
      <alignment horizontal="right" wrapText="1"/>
    </xf>
    <xf numFmtId="4" fontId="1" fillId="0" borderId="47" xfId="0" applyNumberFormat="1" applyFont="1" applyFill="1" applyBorder="1" applyAlignment="1">
      <alignment horizontal="right" wrapText="1"/>
    </xf>
    <xf numFmtId="4" fontId="5" fillId="32" borderId="45" xfId="0" applyNumberFormat="1" applyFont="1" applyFill="1" applyBorder="1" applyAlignment="1">
      <alignment horizontal="right" wrapText="1"/>
    </xf>
    <xf numFmtId="4" fontId="5" fillId="32" borderId="46" xfId="0" applyNumberFormat="1" applyFont="1" applyFill="1" applyBorder="1" applyAlignment="1">
      <alignment horizontal="right" vertical="top" wrapText="1"/>
    </xf>
    <xf numFmtId="4" fontId="5" fillId="0" borderId="48" xfId="0" applyNumberFormat="1" applyFont="1" applyBorder="1" applyAlignment="1">
      <alignment horizontal="right" vertical="top" wrapText="1"/>
    </xf>
    <xf numFmtId="4" fontId="5" fillId="32" borderId="46" xfId="0" applyNumberFormat="1" applyFont="1" applyFill="1" applyBorder="1" applyAlignment="1">
      <alignment vertical="top" wrapText="1"/>
    </xf>
    <xf numFmtId="4" fontId="5" fillId="0" borderId="46" xfId="0" applyNumberFormat="1" applyFont="1" applyBorder="1" applyAlignment="1">
      <alignment horizontal="right" vertical="top" wrapText="1"/>
    </xf>
    <xf numFmtId="4" fontId="5" fillId="0" borderId="48" xfId="0" applyNumberFormat="1" applyFont="1" applyBorder="1" applyAlignment="1">
      <alignment horizontal="right" wrapText="1"/>
    </xf>
    <xf numFmtId="4" fontId="5" fillId="0" borderId="47" xfId="0" applyNumberFormat="1" applyFont="1" applyBorder="1" applyAlignment="1">
      <alignment horizontal="right" vertical="top" wrapText="1"/>
    </xf>
    <xf numFmtId="4" fontId="5" fillId="34" borderId="44" xfId="0" applyNumberFormat="1" applyFont="1" applyFill="1" applyBorder="1" applyAlignment="1">
      <alignment horizontal="right" vertical="top" wrapText="1"/>
    </xf>
    <xf numFmtId="4" fontId="5" fillId="34" borderId="44" xfId="0" applyNumberFormat="1" applyFont="1" applyFill="1" applyBorder="1" applyAlignment="1">
      <alignment horizontal="right" wrapText="1"/>
    </xf>
    <xf numFmtId="4" fontId="5" fillId="34" borderId="49" xfId="0" applyNumberFormat="1" applyFont="1" applyFill="1" applyBorder="1" applyAlignment="1">
      <alignment horizontal="right" wrapText="1"/>
    </xf>
    <xf numFmtId="0" fontId="2" fillId="0" borderId="42" xfId="0" applyFont="1" applyBorder="1" applyAlignment="1">
      <alignment horizontal="justify" vertical="top" wrapText="1"/>
    </xf>
    <xf numFmtId="0" fontId="2" fillId="0" borderId="50" xfId="0" applyFont="1" applyBorder="1" applyAlignment="1">
      <alignment horizontal="justify" vertical="top" wrapText="1"/>
    </xf>
    <xf numFmtId="4" fontId="5" fillId="0" borderId="51" xfId="0" applyNumberFormat="1" applyFont="1" applyBorder="1" applyAlignment="1">
      <alignment horizontal="right" wrapText="1"/>
    </xf>
    <xf numFmtId="4" fontId="1" fillId="0" borderId="51" xfId="0" applyNumberFormat="1" applyFont="1" applyBorder="1" applyAlignment="1">
      <alignment horizontal="right" vertical="top" wrapText="1"/>
    </xf>
    <xf numFmtId="4" fontId="5" fillId="0" borderId="52" xfId="0" applyNumberFormat="1" applyFont="1" applyFill="1" applyBorder="1" applyAlignment="1">
      <alignment horizontal="right" wrapText="1"/>
    </xf>
    <xf numFmtId="4" fontId="5" fillId="0" borderId="51" xfId="0" applyNumberFormat="1" applyFont="1" applyBorder="1" applyAlignment="1">
      <alignment horizontal="right" vertical="top" wrapText="1"/>
    </xf>
    <xf numFmtId="169" fontId="1" fillId="32" borderId="18" xfId="0" applyNumberFormat="1" applyFont="1" applyFill="1" applyBorder="1" applyAlignment="1">
      <alignment wrapText="1"/>
    </xf>
    <xf numFmtId="169" fontId="1" fillId="32" borderId="17" xfId="0" applyNumberFormat="1" applyFont="1" applyFill="1" applyBorder="1" applyAlignment="1">
      <alignment wrapText="1"/>
    </xf>
    <xf numFmtId="169" fontId="1" fillId="32" borderId="13" xfId="0" applyNumberFormat="1" applyFont="1" applyFill="1" applyBorder="1" applyAlignment="1">
      <alignment horizontal="right" wrapText="1"/>
    </xf>
    <xf numFmtId="169" fontId="1" fillId="32" borderId="12" xfId="0" applyNumberFormat="1" applyFont="1" applyFill="1" applyBorder="1" applyAlignment="1">
      <alignment horizontal="right" wrapText="1"/>
    </xf>
    <xf numFmtId="169" fontId="1" fillId="32" borderId="43" xfId="0" applyNumberFormat="1" applyFont="1" applyFill="1" applyBorder="1" applyAlignment="1">
      <alignment horizontal="right" wrapText="1"/>
    </xf>
    <xf numFmtId="4" fontId="5" fillId="32" borderId="51" xfId="0" applyNumberFormat="1" applyFont="1" applyFill="1" applyBorder="1" applyAlignment="1">
      <alignment vertical="top" wrapText="1"/>
    </xf>
    <xf numFmtId="4" fontId="5" fillId="32" borderId="44" xfId="0" applyNumberFormat="1" applyFont="1" applyFill="1" applyBorder="1" applyAlignment="1">
      <alignment horizontal="right" vertical="top" wrapText="1"/>
    </xf>
    <xf numFmtId="4" fontId="5" fillId="32" borderId="45" xfId="0" applyNumberFormat="1" applyFont="1" applyFill="1" applyBorder="1" applyAlignment="1">
      <alignment horizontal="right" vertical="top" wrapText="1"/>
    </xf>
    <xf numFmtId="0" fontId="8" fillId="0" borderId="39" xfId="0" applyFont="1" applyBorder="1" applyAlignment="1">
      <alignment wrapText="1"/>
    </xf>
    <xf numFmtId="3" fontId="10" fillId="0" borderId="53" xfId="0" applyNumberFormat="1" applyFont="1" applyBorder="1" applyAlignment="1">
      <alignment/>
    </xf>
    <xf numFmtId="3" fontId="10" fillId="0" borderId="32" xfId="0" applyNumberFormat="1" applyFont="1" applyBorder="1" applyAlignment="1">
      <alignment/>
    </xf>
    <xf numFmtId="3" fontId="8" fillId="0" borderId="39" xfId="0" applyNumberFormat="1" applyFont="1" applyBorder="1" applyAlignment="1">
      <alignment horizontal="right"/>
    </xf>
    <xf numFmtId="3" fontId="10" fillId="0" borderId="39" xfId="0" applyNumberFormat="1" applyFont="1" applyBorder="1" applyAlignment="1">
      <alignment/>
    </xf>
    <xf numFmtId="0" fontId="10" fillId="0" borderId="39" xfId="0" applyFont="1" applyBorder="1" applyAlignment="1">
      <alignment horizontal="center"/>
    </xf>
    <xf numFmtId="0" fontId="10" fillId="0" borderId="32" xfId="0" applyFont="1" applyBorder="1" applyAlignment="1">
      <alignment wrapText="1"/>
    </xf>
    <xf numFmtId="0" fontId="10" fillId="0" borderId="39" xfId="0" applyFont="1" applyBorder="1" applyAlignment="1">
      <alignment wrapText="1"/>
    </xf>
    <xf numFmtId="0" fontId="10" fillId="0" borderId="38" xfId="0" applyFont="1" applyBorder="1" applyAlignment="1">
      <alignment/>
    </xf>
    <xf numFmtId="4" fontId="1" fillId="34" borderId="31" xfId="0" applyNumberFormat="1" applyFont="1" applyFill="1" applyBorder="1" applyAlignment="1">
      <alignment/>
    </xf>
    <xf numFmtId="4" fontId="1" fillId="34" borderId="37" xfId="0" applyNumberFormat="1" applyFont="1" applyFill="1" applyBorder="1" applyAlignment="1">
      <alignment/>
    </xf>
    <xf numFmtId="4" fontId="1" fillId="34" borderId="52" xfId="0" applyNumberFormat="1" applyFont="1" applyFill="1" applyBorder="1" applyAlignment="1">
      <alignment vertical="top"/>
    </xf>
    <xf numFmtId="4" fontId="1" fillId="34" borderId="51" xfId="0" applyNumberFormat="1" applyFont="1" applyFill="1" applyBorder="1" applyAlignment="1">
      <alignment/>
    </xf>
    <xf numFmtId="4" fontId="1" fillId="34" borderId="52" xfId="0" applyNumberFormat="1" applyFont="1" applyFill="1" applyBorder="1" applyAlignment="1">
      <alignment/>
    </xf>
    <xf numFmtId="169" fontId="1" fillId="34" borderId="52" xfId="0" applyNumberFormat="1" applyFont="1" applyFill="1" applyBorder="1" applyAlignment="1">
      <alignment/>
    </xf>
    <xf numFmtId="2" fontId="0" fillId="34" borderId="31" xfId="0" applyNumberFormat="1" applyFill="1" applyBorder="1" applyAlignment="1">
      <alignment/>
    </xf>
    <xf numFmtId="2" fontId="0" fillId="34" borderId="37" xfId="0" applyNumberFormat="1" applyFill="1" applyBorder="1" applyAlignment="1">
      <alignment/>
    </xf>
    <xf numFmtId="4" fontId="1" fillId="34" borderId="0" xfId="0" applyNumberFormat="1" applyFont="1" applyFill="1" applyBorder="1" applyAlignment="1">
      <alignment/>
    </xf>
    <xf numFmtId="4" fontId="1" fillId="34" borderId="44" xfId="0" applyNumberFormat="1" applyFont="1" applyFill="1" applyBorder="1" applyAlignment="1">
      <alignment/>
    </xf>
    <xf numFmtId="4" fontId="1" fillId="34" borderId="45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1" fillId="34" borderId="12" xfId="0" applyNumberFormat="1" applyFont="1" applyFill="1" applyBorder="1" applyAlignment="1">
      <alignment/>
    </xf>
    <xf numFmtId="4" fontId="1" fillId="34" borderId="43" xfId="0" applyNumberFormat="1" applyFont="1" applyFill="1" applyBorder="1" applyAlignment="1">
      <alignment vertical="top"/>
    </xf>
    <xf numFmtId="2" fontId="1" fillId="34" borderId="44" xfId="0" applyNumberFormat="1" applyFont="1" applyFill="1" applyBorder="1" applyAlignment="1">
      <alignment/>
    </xf>
    <xf numFmtId="2" fontId="1" fillId="34" borderId="45" xfId="0" applyNumberFormat="1" applyFont="1" applyFill="1" applyBorder="1" applyAlignment="1">
      <alignment/>
    </xf>
    <xf numFmtId="4" fontId="1" fillId="34" borderId="13" xfId="0" applyNumberFormat="1" applyFont="1" applyFill="1" applyBorder="1" applyAlignment="1">
      <alignment vertical="top"/>
    </xf>
    <xf numFmtId="4" fontId="1" fillId="34" borderId="10" xfId="0" applyNumberFormat="1" applyFont="1" applyFill="1" applyBorder="1" applyAlignment="1">
      <alignment vertical="top"/>
    </xf>
    <xf numFmtId="4" fontId="1" fillId="34" borderId="31" xfId="0" applyNumberFormat="1" applyFont="1" applyFill="1" applyBorder="1" applyAlignment="1">
      <alignment vertical="top"/>
    </xf>
    <xf numFmtId="2" fontId="1" fillId="34" borderId="43" xfId="0" applyNumberFormat="1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52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7" xfId="0" applyFill="1" applyBorder="1" applyAlignment="1">
      <alignment/>
    </xf>
    <xf numFmtId="4" fontId="1" fillId="34" borderId="54" xfId="0" applyNumberFormat="1" applyFont="1" applyFill="1" applyBorder="1" applyAlignment="1">
      <alignment/>
    </xf>
    <xf numFmtId="4" fontId="1" fillId="34" borderId="43" xfId="0" applyNumberFormat="1" applyFont="1" applyFill="1" applyBorder="1" applyAlignment="1">
      <alignment/>
    </xf>
    <xf numFmtId="4" fontId="1" fillId="34" borderId="13" xfId="0" applyNumberFormat="1" applyFont="1" applyFill="1" applyBorder="1" applyAlignment="1">
      <alignment/>
    </xf>
    <xf numFmtId="4" fontId="1" fillId="34" borderId="55" xfId="0" applyNumberFormat="1" applyFont="1" applyFill="1" applyBorder="1" applyAlignment="1">
      <alignment vertical="top"/>
    </xf>
    <xf numFmtId="2" fontId="1" fillId="34" borderId="44" xfId="0" applyNumberFormat="1" applyFont="1" applyFill="1" applyBorder="1" applyAlignment="1">
      <alignment horizontal="right" vertical="top"/>
    </xf>
    <xf numFmtId="2" fontId="1" fillId="34" borderId="45" xfId="0" applyNumberFormat="1" applyFont="1" applyFill="1" applyBorder="1" applyAlignment="1">
      <alignment horizontal="right" vertical="top"/>
    </xf>
    <xf numFmtId="4" fontId="1" fillId="34" borderId="12" xfId="0" applyNumberFormat="1" applyFont="1" applyFill="1" applyBorder="1" applyAlignment="1">
      <alignment vertical="top"/>
    </xf>
    <xf numFmtId="4" fontId="1" fillId="34" borderId="37" xfId="0" applyNumberFormat="1" applyFont="1" applyFill="1" applyBorder="1" applyAlignment="1">
      <alignment vertical="top"/>
    </xf>
    <xf numFmtId="169" fontId="1" fillId="34" borderId="13" xfId="0" applyNumberFormat="1" applyFont="1" applyFill="1" applyBorder="1" applyAlignment="1">
      <alignment/>
    </xf>
    <xf numFmtId="169" fontId="1" fillId="34" borderId="12" xfId="0" applyNumberFormat="1" applyFont="1" applyFill="1" applyBorder="1" applyAlignment="1">
      <alignment/>
    </xf>
    <xf numFmtId="169" fontId="1" fillId="34" borderId="37" xfId="0" applyNumberFormat="1" applyFont="1" applyFill="1" applyBorder="1" applyAlignment="1">
      <alignment/>
    </xf>
    <xf numFmtId="169" fontId="1" fillId="34" borderId="43" xfId="0" applyNumberFormat="1" applyFont="1" applyFill="1" applyBorder="1" applyAlignment="1">
      <alignment/>
    </xf>
    <xf numFmtId="169" fontId="1" fillId="34" borderId="56" xfId="0" applyNumberFormat="1" applyFont="1" applyFill="1" applyBorder="1" applyAlignment="1">
      <alignment/>
    </xf>
    <xf numFmtId="2" fontId="1" fillId="34" borderId="46" xfId="0" applyNumberFormat="1" applyFont="1" applyFill="1" applyBorder="1" applyAlignment="1">
      <alignment horizontal="right" vertical="top"/>
    </xf>
    <xf numFmtId="4" fontId="1" fillId="34" borderId="14" xfId="0" applyNumberFormat="1" applyFont="1" applyFill="1" applyBorder="1" applyAlignment="1">
      <alignment vertical="top"/>
    </xf>
    <xf numFmtId="4" fontId="1" fillId="34" borderId="51" xfId="0" applyNumberFormat="1" applyFont="1" applyFill="1" applyBorder="1" applyAlignment="1">
      <alignment vertical="top"/>
    </xf>
    <xf numFmtId="2" fontId="5" fillId="33" borderId="42" xfId="0" applyNumberFormat="1" applyFont="1" applyFill="1" applyBorder="1" applyAlignment="1">
      <alignment horizontal="center" vertical="top" wrapText="1"/>
    </xf>
    <xf numFmtId="2" fontId="5" fillId="33" borderId="14" xfId="0" applyNumberFormat="1" applyFont="1" applyFill="1" applyBorder="1" applyAlignment="1">
      <alignment horizontal="center" vertical="top" wrapText="1"/>
    </xf>
    <xf numFmtId="2" fontId="5" fillId="33" borderId="51" xfId="0" applyNumberFormat="1" applyFont="1" applyFill="1" applyBorder="1" applyAlignment="1">
      <alignment horizontal="center" vertical="top" wrapText="1"/>
    </xf>
    <xf numFmtId="4" fontId="1" fillId="34" borderId="46" xfId="0" applyNumberFormat="1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51" xfId="0" applyFill="1" applyBorder="1" applyAlignment="1">
      <alignment/>
    </xf>
    <xf numFmtId="4" fontId="1" fillId="34" borderId="14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 horizontal="right" wrapText="1"/>
    </xf>
    <xf numFmtId="4" fontId="1" fillId="0" borderId="52" xfId="0" applyNumberFormat="1" applyFont="1" applyFill="1" applyBorder="1" applyAlignment="1">
      <alignment horizontal="right" wrapText="1"/>
    </xf>
    <xf numFmtId="2" fontId="0" fillId="34" borderId="44" xfId="0" applyNumberFormat="1" applyFill="1" applyBorder="1" applyAlignment="1">
      <alignment/>
    </xf>
    <xf numFmtId="2" fontId="0" fillId="34" borderId="45" xfId="0" applyNumberFormat="1" applyFill="1" applyBorder="1" applyAlignment="1">
      <alignment/>
    </xf>
    <xf numFmtId="4" fontId="5" fillId="0" borderId="13" xfId="0" applyNumberFormat="1" applyFont="1" applyBorder="1" applyAlignment="1">
      <alignment horizontal="right" vertical="top" wrapText="1"/>
    </xf>
    <xf numFmtId="4" fontId="5" fillId="0" borderId="52" xfId="0" applyNumberFormat="1" applyFont="1" applyBorder="1" applyAlignment="1">
      <alignment horizontal="right" vertical="top" wrapText="1"/>
    </xf>
    <xf numFmtId="2" fontId="0" fillId="34" borderId="10" xfId="0" applyNumberFormat="1" applyFill="1" applyBorder="1" applyAlignment="1">
      <alignment/>
    </xf>
    <xf numFmtId="2" fontId="0" fillId="34" borderId="12" xfId="0" applyNumberFormat="1" applyFill="1" applyBorder="1" applyAlignment="1">
      <alignment/>
    </xf>
    <xf numFmtId="2" fontId="0" fillId="0" borderId="42" xfId="0" applyNumberFormat="1" applyBorder="1" applyAlignment="1">
      <alignment/>
    </xf>
    <xf numFmtId="2" fontId="0" fillId="0" borderId="5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57" xfId="0" applyBorder="1" applyAlignment="1">
      <alignment/>
    </xf>
    <xf numFmtId="0" fontId="0" fillId="0" borderId="29" xfId="0" applyBorder="1" applyAlignment="1">
      <alignment/>
    </xf>
    <xf numFmtId="0" fontId="0" fillId="0" borderId="58" xfId="0" applyBorder="1" applyAlignment="1">
      <alignment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>
      <alignment horizontal="center" vertical="top"/>
    </xf>
    <xf numFmtId="0" fontId="1" fillId="0" borderId="51" xfId="0" applyFont="1" applyBorder="1" applyAlignment="1">
      <alignment horizontal="center" vertical="top"/>
    </xf>
    <xf numFmtId="4" fontId="1" fillId="32" borderId="39" xfId="0" applyNumberFormat="1" applyFont="1" applyFill="1" applyBorder="1" applyAlignment="1">
      <alignment horizontal="right" vertical="top" wrapText="1"/>
    </xf>
    <xf numFmtId="4" fontId="1" fillId="0" borderId="14" xfId="0" applyNumberFormat="1" applyFont="1" applyBorder="1" applyAlignment="1">
      <alignment/>
    </xf>
    <xf numFmtId="4" fontId="10" fillId="0" borderId="33" xfId="0" applyNumberFormat="1" applyFont="1" applyBorder="1" applyAlignment="1">
      <alignment/>
    </xf>
    <xf numFmtId="4" fontId="10" fillId="0" borderId="37" xfId="0" applyNumberFormat="1" applyFont="1" applyBorder="1" applyAlignment="1">
      <alignment/>
    </xf>
    <xf numFmtId="4" fontId="10" fillId="0" borderId="59" xfId="0" applyNumberFormat="1" applyFont="1" applyBorder="1" applyAlignment="1">
      <alignment horizontal="right" wrapText="1"/>
    </xf>
    <xf numFmtId="4" fontId="10" fillId="35" borderId="31" xfId="0" applyNumberFormat="1" applyFont="1" applyFill="1" applyBorder="1" applyAlignment="1">
      <alignment/>
    </xf>
    <xf numFmtId="4" fontId="10" fillId="36" borderId="31" xfId="0" applyNumberFormat="1" applyFont="1" applyFill="1" applyBorder="1" applyAlignment="1">
      <alignment/>
    </xf>
    <xf numFmtId="4" fontId="10" fillId="0" borderId="31" xfId="0" applyNumberFormat="1" applyFont="1" applyBorder="1" applyAlignment="1">
      <alignment horizontal="right"/>
    </xf>
    <xf numFmtId="4" fontId="10" fillId="0" borderId="31" xfId="0" applyNumberFormat="1" applyFont="1" applyBorder="1" applyAlignment="1">
      <alignment/>
    </xf>
    <xf numFmtId="4" fontId="10" fillId="35" borderId="31" xfId="0" applyNumberFormat="1" applyFont="1" applyFill="1" applyBorder="1" applyAlignment="1">
      <alignment horizontal="right"/>
    </xf>
    <xf numFmtId="4" fontId="15" fillId="0" borderId="31" xfId="0" applyNumberFormat="1" applyFont="1" applyBorder="1" applyAlignment="1">
      <alignment/>
    </xf>
    <xf numFmtId="4" fontId="0" fillId="0" borderId="0" xfId="0" applyNumberFormat="1" applyAlignment="1">
      <alignment/>
    </xf>
    <xf numFmtId="0" fontId="7" fillId="0" borderId="0" xfId="44" applyFont="1" applyAlignment="1" applyProtection="1">
      <alignment wrapText="1"/>
      <protection/>
    </xf>
    <xf numFmtId="0" fontId="6" fillId="0" borderId="0" xfId="44" applyFont="1" applyAlignment="1" applyProtection="1">
      <alignment wrapText="1"/>
      <protection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8" fillId="0" borderId="35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0" fontId="3" fillId="0" borderId="52" xfId="44" applyBorder="1" applyAlignment="1" applyProtection="1">
      <alignment horizontal="center" wrapText="1"/>
      <protection/>
    </xf>
    <xf numFmtId="0" fontId="3" fillId="0" borderId="31" xfId="44" applyBorder="1" applyAlignment="1" applyProtection="1">
      <alignment horizontal="center" wrapText="1"/>
      <protection/>
    </xf>
    <xf numFmtId="2" fontId="8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3" fontId="8" fillId="0" borderId="10" xfId="0" applyNumberFormat="1" applyFont="1" applyBorder="1" applyAlignment="1">
      <alignment horizontal="right"/>
    </xf>
    <xf numFmtId="0" fontId="8" fillId="0" borderId="3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8" fillId="0" borderId="32" xfId="0" applyFont="1" applyBorder="1" applyAlignment="1">
      <alignment wrapText="1"/>
    </xf>
    <xf numFmtId="0" fontId="8" fillId="0" borderId="39" xfId="0" applyFont="1" applyBorder="1" applyAlignment="1">
      <alignment wrapText="1"/>
    </xf>
    <xf numFmtId="0" fontId="10" fillId="0" borderId="10" xfId="0" applyFont="1" applyBorder="1" applyAlignment="1">
      <alignment horizontal="center" vertical="center"/>
    </xf>
    <xf numFmtId="3" fontId="8" fillId="0" borderId="31" xfId="0" applyNumberFormat="1" applyFont="1" applyBorder="1" applyAlignment="1">
      <alignment/>
    </xf>
    <xf numFmtId="3" fontId="8" fillId="0" borderId="31" xfId="0" applyNumberFormat="1" applyFont="1" applyBorder="1" applyAlignment="1">
      <alignment horizontal="right"/>
    </xf>
    <xf numFmtId="0" fontId="10" fillId="0" borderId="32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/>
    </xf>
    <xf numFmtId="0" fontId="10" fillId="0" borderId="41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right"/>
    </xf>
    <xf numFmtId="3" fontId="10" fillId="0" borderId="31" xfId="0" applyNumberFormat="1" applyFont="1" applyBorder="1" applyAlignment="1">
      <alignment horizontal="right"/>
    </xf>
    <xf numFmtId="3" fontId="10" fillId="0" borderId="31" xfId="0" applyNumberFormat="1" applyFont="1" applyBorder="1" applyAlignment="1">
      <alignment/>
    </xf>
    <xf numFmtId="0" fontId="10" fillId="0" borderId="30" xfId="0" applyFont="1" applyBorder="1" applyAlignment="1">
      <alignment/>
    </xf>
    <xf numFmtId="0" fontId="8" fillId="0" borderId="35" xfId="0" applyFont="1" applyBorder="1" applyAlignment="1">
      <alignment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3" fontId="8" fillId="0" borderId="13" xfId="0" applyNumberFormat="1" applyFont="1" applyBorder="1" applyAlignment="1">
      <alignment horizontal="right"/>
    </xf>
    <xf numFmtId="0" fontId="3" fillId="0" borderId="39" xfId="44" applyBorder="1" applyAlignment="1" applyProtection="1">
      <alignment wrapText="1"/>
      <protection/>
    </xf>
    <xf numFmtId="0" fontId="10" fillId="0" borderId="1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2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3" fillId="0" borderId="0" xfId="44" applyAlignment="1" applyProtection="1">
      <alignment wrapText="1"/>
      <protection/>
    </xf>
    <xf numFmtId="3" fontId="10" fillId="0" borderId="10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4" fontId="15" fillId="0" borderId="31" xfId="0" applyNumberFormat="1" applyFont="1" applyBorder="1" applyAlignment="1">
      <alignment/>
    </xf>
    <xf numFmtId="4" fontId="15" fillId="0" borderId="37" xfId="0" applyNumberFormat="1" applyFont="1" applyBorder="1" applyAlignment="1">
      <alignment/>
    </xf>
    <xf numFmtId="0" fontId="3" fillId="0" borderId="0" xfId="44" applyFont="1" applyAlignment="1" applyProtection="1">
      <alignment wrapText="1"/>
      <protection/>
    </xf>
    <xf numFmtId="0" fontId="8" fillId="0" borderId="36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2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2" TargetMode="External" /><Relationship Id="rId3" Type="http://schemas.openxmlformats.org/officeDocument/2006/relationships/hyperlink" Target="_ftnref1" TargetMode="External" /><Relationship Id="rId4" Type="http://schemas.openxmlformats.org/officeDocument/2006/relationships/hyperlink" Target="_ftnref2" TargetMode="Externa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1">
      <selection activeCell="C33" sqref="C33"/>
    </sheetView>
  </sheetViews>
  <sheetFormatPr defaultColWidth="9.140625" defaultRowHeight="12.75"/>
  <cols>
    <col min="1" max="1" width="3.8515625" style="0" customWidth="1"/>
    <col min="2" max="2" width="58.00390625" style="0" customWidth="1"/>
    <col min="3" max="7" width="12.7109375" style="0" customWidth="1"/>
    <col min="8" max="8" width="11.28125" style="0" customWidth="1"/>
    <col min="9" max="10" width="12.421875" style="0" customWidth="1"/>
    <col min="11" max="11" width="12.140625" style="0" customWidth="1"/>
    <col min="12" max="12" width="0.13671875" style="0" customWidth="1"/>
  </cols>
  <sheetData>
    <row r="1" ht="12.75">
      <c r="A1" s="52" t="s">
        <v>150</v>
      </c>
    </row>
    <row r="2" ht="12.75">
      <c r="A2" s="52" t="s">
        <v>151</v>
      </c>
    </row>
    <row r="3" spans="1:2" ht="15">
      <c r="A3" s="53" t="s">
        <v>73</v>
      </c>
      <c r="B3" s="53"/>
    </row>
    <row r="5" spans="1:12" ht="17.25" customHeight="1">
      <c r="A5" s="29" t="s">
        <v>0</v>
      </c>
      <c r="B5" s="29" t="s">
        <v>1</v>
      </c>
      <c r="C5" s="17" t="s">
        <v>2</v>
      </c>
      <c r="D5" s="7" t="s">
        <v>138</v>
      </c>
      <c r="E5" s="8" t="s">
        <v>139</v>
      </c>
      <c r="F5" s="7" t="s">
        <v>123</v>
      </c>
      <c r="G5" s="135" t="s">
        <v>126</v>
      </c>
      <c r="H5" s="241" t="s">
        <v>129</v>
      </c>
      <c r="I5" s="241" t="s">
        <v>130</v>
      </c>
      <c r="J5" s="242" t="s">
        <v>131</v>
      </c>
      <c r="K5" s="242" t="s">
        <v>132</v>
      </c>
      <c r="L5" s="243"/>
    </row>
    <row r="6" spans="1:12" ht="15.75">
      <c r="A6" s="46">
        <v>1</v>
      </c>
      <c r="B6" s="30" t="s">
        <v>56</v>
      </c>
      <c r="C6" s="56">
        <f>+C7+C8</f>
        <v>27552176</v>
      </c>
      <c r="D6" s="245">
        <f>D7+D8</f>
        <v>27241080</v>
      </c>
      <c r="E6" s="57">
        <f>E7+E8</f>
        <v>28003830</v>
      </c>
      <c r="F6" s="57">
        <f>+F7+F8</f>
        <v>28787940</v>
      </c>
      <c r="G6" s="136">
        <f>+G7+G8</f>
        <v>29594000</v>
      </c>
      <c r="H6" s="136">
        <f>+H7+H8</f>
        <v>30422630</v>
      </c>
      <c r="I6" s="57">
        <f>+I7+I8</f>
        <v>31274470</v>
      </c>
      <c r="J6" s="57">
        <f>+J7+J8</f>
        <v>32150150</v>
      </c>
      <c r="K6" s="57">
        <f>+K7+K8</f>
        <v>33050360</v>
      </c>
      <c r="L6" s="161"/>
    </row>
    <row r="7" spans="1:12" ht="13.5" customHeight="1">
      <c r="A7" s="47" t="s">
        <v>3</v>
      </c>
      <c r="B7" s="31" t="s">
        <v>28</v>
      </c>
      <c r="C7" s="18">
        <v>26804778</v>
      </c>
      <c r="D7" s="244">
        <v>27096133</v>
      </c>
      <c r="E7" s="4">
        <v>27854825</v>
      </c>
      <c r="F7" s="4">
        <v>28634760</v>
      </c>
      <c r="G7" s="4">
        <v>29436530</v>
      </c>
      <c r="H7" s="188">
        <v>30260760</v>
      </c>
      <c r="I7" s="191">
        <v>31108060</v>
      </c>
      <c r="J7" s="191">
        <v>31979080</v>
      </c>
      <c r="K7" s="191">
        <v>32874490</v>
      </c>
      <c r="L7" s="180"/>
    </row>
    <row r="8" spans="1:12" ht="13.5" customHeight="1">
      <c r="A8" s="47" t="s">
        <v>4</v>
      </c>
      <c r="B8" s="31" t="s">
        <v>29</v>
      </c>
      <c r="C8" s="18">
        <v>747398</v>
      </c>
      <c r="D8" s="4">
        <v>144947</v>
      </c>
      <c r="E8" s="4">
        <v>149005</v>
      </c>
      <c r="F8" s="4">
        <v>153180</v>
      </c>
      <c r="G8" s="137">
        <v>157470</v>
      </c>
      <c r="H8" s="189">
        <v>161870</v>
      </c>
      <c r="I8" s="191">
        <v>166410</v>
      </c>
      <c r="J8" s="191">
        <v>171070</v>
      </c>
      <c r="K8" s="191">
        <v>175870</v>
      </c>
      <c r="L8" s="180"/>
    </row>
    <row r="9" spans="1:12" ht="13.5" customHeight="1">
      <c r="A9" s="48" t="s">
        <v>5</v>
      </c>
      <c r="B9" s="32" t="s">
        <v>30</v>
      </c>
      <c r="C9" s="19">
        <v>140000</v>
      </c>
      <c r="D9" s="9">
        <v>143920</v>
      </c>
      <c r="E9" s="9">
        <v>147950</v>
      </c>
      <c r="F9" s="9">
        <v>152090</v>
      </c>
      <c r="G9" s="138">
        <v>156350</v>
      </c>
      <c r="H9" s="190">
        <v>160730</v>
      </c>
      <c r="I9" s="192">
        <v>165230</v>
      </c>
      <c r="J9" s="192">
        <v>169860</v>
      </c>
      <c r="K9" s="192">
        <v>174610</v>
      </c>
      <c r="L9" s="181"/>
    </row>
    <row r="10" spans="1:12" ht="28.5">
      <c r="A10" s="46">
        <v>2</v>
      </c>
      <c r="B10" s="33" t="s">
        <v>57</v>
      </c>
      <c r="C10" s="20">
        <v>24408851</v>
      </c>
      <c r="D10" s="10">
        <v>22099538</v>
      </c>
      <c r="E10" s="10">
        <v>24412645</v>
      </c>
      <c r="F10" s="10">
        <v>25071876</v>
      </c>
      <c r="G10" s="139">
        <v>25772510</v>
      </c>
      <c r="H10" s="193">
        <v>26495223</v>
      </c>
      <c r="I10" s="196">
        <v>27370930</v>
      </c>
      <c r="J10" s="196">
        <v>28284611</v>
      </c>
      <c r="K10" s="196">
        <v>29257166</v>
      </c>
      <c r="L10" s="182"/>
    </row>
    <row r="11" spans="1:12" ht="15.75">
      <c r="A11" s="47" t="s">
        <v>3</v>
      </c>
      <c r="B11" s="34" t="s">
        <v>58</v>
      </c>
      <c r="C11" s="21">
        <v>12321751</v>
      </c>
      <c r="D11" s="3">
        <v>12000000</v>
      </c>
      <c r="E11" s="3">
        <v>11800000</v>
      </c>
      <c r="F11" s="3">
        <v>12100000</v>
      </c>
      <c r="G11" s="140">
        <v>12438000</v>
      </c>
      <c r="H11" s="189">
        <v>12786200</v>
      </c>
      <c r="I11" s="191">
        <v>13144200</v>
      </c>
      <c r="J11" s="191">
        <v>13512000</v>
      </c>
      <c r="K11" s="191">
        <v>13890500</v>
      </c>
      <c r="L11" s="180"/>
    </row>
    <row r="12" spans="1:12" ht="15.75">
      <c r="A12" s="47" t="s">
        <v>4</v>
      </c>
      <c r="B12" s="34" t="s">
        <v>59</v>
      </c>
      <c r="C12" s="21">
        <v>2328774</v>
      </c>
      <c r="D12" s="3">
        <v>2423600</v>
      </c>
      <c r="E12" s="3">
        <v>2491460</v>
      </c>
      <c r="F12" s="3">
        <v>2561220</v>
      </c>
      <c r="G12" s="140">
        <v>2632930</v>
      </c>
      <c r="H12" s="189">
        <v>2706655</v>
      </c>
      <c r="I12" s="191">
        <v>2782440</v>
      </c>
      <c r="J12" s="191">
        <v>2852000</v>
      </c>
      <c r="K12" s="191">
        <v>2931860</v>
      </c>
      <c r="L12" s="180"/>
    </row>
    <row r="13" spans="1:12" ht="13.5" customHeight="1">
      <c r="A13" s="47" t="s">
        <v>5</v>
      </c>
      <c r="B13" s="31" t="s">
        <v>6</v>
      </c>
      <c r="C13" s="21">
        <v>0</v>
      </c>
      <c r="D13" s="3">
        <v>0</v>
      </c>
      <c r="E13" s="3">
        <v>0</v>
      </c>
      <c r="F13" s="5">
        <v>0</v>
      </c>
      <c r="G13" s="140">
        <v>0</v>
      </c>
      <c r="H13" s="194">
        <v>0</v>
      </c>
      <c r="I13" s="191">
        <v>0</v>
      </c>
      <c r="J13" s="191">
        <v>0</v>
      </c>
      <c r="K13" s="191">
        <v>0</v>
      </c>
      <c r="L13" s="180"/>
    </row>
    <row r="14" spans="1:12" ht="25.5">
      <c r="A14" s="47" t="s">
        <v>7</v>
      </c>
      <c r="B14" s="31" t="s">
        <v>27</v>
      </c>
      <c r="C14" s="21">
        <v>0</v>
      </c>
      <c r="D14" s="3">
        <v>0</v>
      </c>
      <c r="E14" s="3">
        <v>0</v>
      </c>
      <c r="F14" s="3">
        <v>0</v>
      </c>
      <c r="G14" s="140">
        <v>0</v>
      </c>
      <c r="H14" s="194">
        <v>0</v>
      </c>
      <c r="I14" s="197">
        <v>0</v>
      </c>
      <c r="J14" s="197">
        <v>0</v>
      </c>
      <c r="K14" s="197">
        <v>0</v>
      </c>
      <c r="L14" s="198"/>
    </row>
    <row r="15" spans="1:12" ht="15.75">
      <c r="A15" s="48" t="s">
        <v>8</v>
      </c>
      <c r="B15" s="35" t="s">
        <v>60</v>
      </c>
      <c r="C15" s="21">
        <v>76500</v>
      </c>
      <c r="D15" s="3">
        <v>0</v>
      </c>
      <c r="E15" s="3">
        <v>0</v>
      </c>
      <c r="F15" s="3">
        <v>0</v>
      </c>
      <c r="G15" s="140">
        <v>0</v>
      </c>
      <c r="H15" s="195">
        <v>0</v>
      </c>
      <c r="I15" s="192">
        <v>0</v>
      </c>
      <c r="J15" s="192">
        <v>0</v>
      </c>
      <c r="K15" s="192">
        <v>0</v>
      </c>
      <c r="L15" s="181"/>
    </row>
    <row r="16" spans="1:12" ht="13.5" customHeight="1">
      <c r="A16" s="49">
        <v>3</v>
      </c>
      <c r="B16" s="36" t="s">
        <v>25</v>
      </c>
      <c r="C16" s="22">
        <f>+C6-C10</f>
        <v>3143325</v>
      </c>
      <c r="D16" s="11">
        <f>+D6-D10</f>
        <v>5141542</v>
      </c>
      <c r="E16" s="11">
        <f aca="true" t="shared" si="0" ref="E16:K16">+E6-E10</f>
        <v>3591185</v>
      </c>
      <c r="F16" s="11">
        <f t="shared" si="0"/>
        <v>3716064</v>
      </c>
      <c r="G16" s="141">
        <f t="shared" si="0"/>
        <v>3821490</v>
      </c>
      <c r="H16" s="141">
        <f t="shared" si="0"/>
        <v>3927407</v>
      </c>
      <c r="I16" s="11">
        <f t="shared" si="0"/>
        <v>3903540</v>
      </c>
      <c r="J16" s="11">
        <f t="shared" si="0"/>
        <v>3865539</v>
      </c>
      <c r="K16" s="11">
        <f t="shared" si="0"/>
        <v>3793194</v>
      </c>
      <c r="L16" s="160"/>
    </row>
    <row r="17" spans="1:12" ht="25.5">
      <c r="A17" s="46">
        <v>4</v>
      </c>
      <c r="B17" s="37" t="s">
        <v>31</v>
      </c>
      <c r="C17" s="58">
        <v>562595</v>
      </c>
      <c r="D17" s="59">
        <v>0</v>
      </c>
      <c r="E17" s="59">
        <v>0</v>
      </c>
      <c r="F17" s="59">
        <v>0</v>
      </c>
      <c r="G17" s="142">
        <v>0</v>
      </c>
      <c r="H17" s="199">
        <v>0</v>
      </c>
      <c r="I17" s="200"/>
      <c r="J17" s="200"/>
      <c r="K17" s="200"/>
      <c r="L17" s="201"/>
    </row>
    <row r="18" spans="1:12" ht="25.5">
      <c r="A18" s="48" t="s">
        <v>3</v>
      </c>
      <c r="B18" s="38" t="s">
        <v>32</v>
      </c>
      <c r="C18" s="60">
        <v>0</v>
      </c>
      <c r="D18" s="61">
        <v>0</v>
      </c>
      <c r="E18" s="61">
        <v>0</v>
      </c>
      <c r="F18" s="102">
        <v>0</v>
      </c>
      <c r="G18" s="143">
        <v>0</v>
      </c>
      <c r="H18" s="195">
        <v>0</v>
      </c>
      <c r="I18" s="202"/>
      <c r="J18" s="202"/>
      <c r="K18" s="202"/>
      <c r="L18" s="203"/>
    </row>
    <row r="19" spans="1:12" ht="15.75">
      <c r="A19" s="49">
        <v>5</v>
      </c>
      <c r="B19" s="39" t="s">
        <v>61</v>
      </c>
      <c r="C19" s="63">
        <v>0</v>
      </c>
      <c r="D19" s="64">
        <v>0</v>
      </c>
      <c r="E19" s="64">
        <v>0</v>
      </c>
      <c r="F19" s="64">
        <v>0</v>
      </c>
      <c r="G19" s="144">
        <v>0</v>
      </c>
      <c r="H19" s="223">
        <v>0</v>
      </c>
      <c r="I19" s="224"/>
      <c r="J19" s="224"/>
      <c r="K19" s="224"/>
      <c r="L19" s="225"/>
    </row>
    <row r="20" spans="1:12" ht="13.5" customHeight="1">
      <c r="A20" s="49">
        <v>6</v>
      </c>
      <c r="B20" s="36" t="s">
        <v>9</v>
      </c>
      <c r="C20" s="23">
        <f aca="true" t="shared" si="1" ref="C20:H20">+C16+C17+C19</f>
        <v>3705920</v>
      </c>
      <c r="D20" s="12">
        <f t="shared" si="1"/>
        <v>5141542</v>
      </c>
      <c r="E20" s="12">
        <f t="shared" si="1"/>
        <v>3591185</v>
      </c>
      <c r="F20" s="12">
        <f t="shared" si="1"/>
        <v>3716064</v>
      </c>
      <c r="G20" s="145">
        <f t="shared" si="1"/>
        <v>3821490</v>
      </c>
      <c r="H20" s="145">
        <f t="shared" si="1"/>
        <v>3927407</v>
      </c>
      <c r="I20" s="12">
        <f>+I16+I17+I19</f>
        <v>3903540</v>
      </c>
      <c r="J20" s="12">
        <f>+J16+J17+J19</f>
        <v>3865539</v>
      </c>
      <c r="K20" s="12">
        <f>+K16+K17+K19</f>
        <v>3793194</v>
      </c>
      <c r="L20" s="159"/>
    </row>
    <row r="21" spans="1:12" ht="13.5" customHeight="1">
      <c r="A21" s="46">
        <v>7</v>
      </c>
      <c r="B21" s="37" t="s">
        <v>26</v>
      </c>
      <c r="C21" s="66">
        <f aca="true" t="shared" si="2" ref="C21:H21">+C22+C23</f>
        <v>3143807</v>
      </c>
      <c r="D21" s="66">
        <f t="shared" si="2"/>
        <v>3508462</v>
      </c>
      <c r="E21" s="66">
        <f t="shared" si="2"/>
        <v>2165955</v>
      </c>
      <c r="F21" s="66">
        <f t="shared" si="2"/>
        <v>2242885</v>
      </c>
      <c r="G21" s="146">
        <f t="shared" si="2"/>
        <v>2126736</v>
      </c>
      <c r="H21" s="146">
        <f t="shared" si="2"/>
        <v>2343147</v>
      </c>
      <c r="I21" s="227">
        <f>+I22+I23</f>
        <v>2242170</v>
      </c>
      <c r="J21" s="227">
        <f>+J22+J23</f>
        <v>2096389</v>
      </c>
      <c r="K21" s="227">
        <f>+K22+K23</f>
        <v>1966505.92</v>
      </c>
      <c r="L21" s="228"/>
    </row>
    <row r="22" spans="1:12" ht="13.5" customHeight="1">
      <c r="A22" s="47" t="s">
        <v>3</v>
      </c>
      <c r="B22" s="31" t="s">
        <v>33</v>
      </c>
      <c r="C22" s="24">
        <v>2677000</v>
      </c>
      <c r="D22" s="6">
        <v>2978000</v>
      </c>
      <c r="E22" s="6">
        <v>1701000</v>
      </c>
      <c r="F22" s="4">
        <v>1740591</v>
      </c>
      <c r="G22" s="6">
        <v>1609000</v>
      </c>
      <c r="H22" s="204">
        <v>1812000</v>
      </c>
      <c r="I22" s="191">
        <v>1830000</v>
      </c>
      <c r="J22" s="191">
        <v>1820000</v>
      </c>
      <c r="K22" s="191">
        <v>1862971.92</v>
      </c>
      <c r="L22" s="180"/>
    </row>
    <row r="23" spans="1:12" ht="13.5" customHeight="1">
      <c r="A23" s="48" t="s">
        <v>4</v>
      </c>
      <c r="B23" s="32" t="s">
        <v>34</v>
      </c>
      <c r="C23" s="25">
        <v>466807</v>
      </c>
      <c r="D23" s="14">
        <v>530462</v>
      </c>
      <c r="E23" s="14">
        <v>464955</v>
      </c>
      <c r="F23" s="15">
        <v>502294</v>
      </c>
      <c r="G23" s="147">
        <v>517736</v>
      </c>
      <c r="H23" s="190">
        <v>531147</v>
      </c>
      <c r="I23" s="192">
        <v>412170</v>
      </c>
      <c r="J23" s="192">
        <v>276389</v>
      </c>
      <c r="K23" s="192">
        <v>103534</v>
      </c>
      <c r="L23" s="181"/>
    </row>
    <row r="24" spans="1:12" ht="13.5" customHeight="1">
      <c r="A24" s="49">
        <v>8</v>
      </c>
      <c r="B24" s="36" t="s">
        <v>10</v>
      </c>
      <c r="C24" s="63"/>
      <c r="D24" s="64"/>
      <c r="E24" s="64"/>
      <c r="F24" s="65"/>
      <c r="G24" s="144"/>
      <c r="H24" s="223"/>
      <c r="I24" s="224"/>
      <c r="J24" s="224"/>
      <c r="K24" s="224"/>
      <c r="L24" s="225"/>
    </row>
    <row r="25" spans="1:12" ht="13.5" customHeight="1">
      <c r="A25" s="49">
        <v>9</v>
      </c>
      <c r="B25" s="36" t="s">
        <v>11</v>
      </c>
      <c r="C25" s="23">
        <f aca="true" t="shared" si="3" ref="C25:H25">+C20-C21-C24</f>
        <v>562113</v>
      </c>
      <c r="D25" s="12">
        <f t="shared" si="3"/>
        <v>1633080</v>
      </c>
      <c r="E25" s="12">
        <f t="shared" si="3"/>
        <v>1425230</v>
      </c>
      <c r="F25" s="12">
        <f t="shared" si="3"/>
        <v>1473179</v>
      </c>
      <c r="G25" s="145">
        <f t="shared" si="3"/>
        <v>1694754</v>
      </c>
      <c r="H25" s="145">
        <f t="shared" si="3"/>
        <v>1584260</v>
      </c>
      <c r="I25" s="12">
        <f>+I20-I21-I24</f>
        <v>1661370</v>
      </c>
      <c r="J25" s="12">
        <f>+J20-J21-J24</f>
        <v>1769150</v>
      </c>
      <c r="K25" s="12">
        <f>+K20-K21-K24</f>
        <v>1826688.08</v>
      </c>
      <c r="L25" s="159"/>
    </row>
    <row r="26" spans="1:12" ht="15.75">
      <c r="A26" s="46">
        <v>10</v>
      </c>
      <c r="B26" s="30" t="s">
        <v>62</v>
      </c>
      <c r="C26" s="58">
        <v>3895341</v>
      </c>
      <c r="D26" s="59">
        <v>3000000</v>
      </c>
      <c r="E26" s="59">
        <v>2769000</v>
      </c>
      <c r="F26" s="59">
        <v>2244000</v>
      </c>
      <c r="G26" s="142">
        <v>2780000</v>
      </c>
      <c r="H26" s="205"/>
      <c r="I26" s="206"/>
      <c r="J26" s="206"/>
      <c r="K26" s="206"/>
      <c r="L26" s="184"/>
    </row>
    <row r="27" spans="1:12" ht="13.5" customHeight="1">
      <c r="A27" s="48" t="s">
        <v>3</v>
      </c>
      <c r="B27" s="32" t="s">
        <v>35</v>
      </c>
      <c r="C27" s="60">
        <v>3148970</v>
      </c>
      <c r="D27" s="61">
        <v>3000000</v>
      </c>
      <c r="E27" s="61">
        <v>2769000</v>
      </c>
      <c r="F27" s="62">
        <v>2244000</v>
      </c>
      <c r="G27" s="143">
        <v>2780000</v>
      </c>
      <c r="H27" s="190"/>
      <c r="I27" s="192"/>
      <c r="J27" s="192"/>
      <c r="K27" s="192"/>
      <c r="L27" s="181"/>
    </row>
    <row r="28" spans="1:12" ht="15.75">
      <c r="A28" s="49">
        <v>11</v>
      </c>
      <c r="B28" s="39" t="s">
        <v>63</v>
      </c>
      <c r="C28" s="26">
        <v>3333228</v>
      </c>
      <c r="D28" s="16">
        <v>1400000</v>
      </c>
      <c r="E28" s="16">
        <v>1400000</v>
      </c>
      <c r="F28" s="16">
        <v>1800000</v>
      </c>
      <c r="G28" s="148">
        <v>2000000</v>
      </c>
      <c r="H28" s="223"/>
      <c r="I28" s="226"/>
      <c r="J28" s="226"/>
      <c r="K28" s="226"/>
      <c r="L28" s="183"/>
    </row>
    <row r="29" spans="1:12" ht="15.75">
      <c r="A29" s="49">
        <v>12</v>
      </c>
      <c r="B29" s="39" t="s">
        <v>64</v>
      </c>
      <c r="C29" s="27">
        <f aca="true" t="shared" si="4" ref="C29:H29">+C25-C26+C28</f>
        <v>0</v>
      </c>
      <c r="D29" s="27">
        <f t="shared" si="4"/>
        <v>33080</v>
      </c>
      <c r="E29" s="27">
        <f t="shared" si="4"/>
        <v>56230</v>
      </c>
      <c r="F29" s="27">
        <f t="shared" si="4"/>
        <v>1029179</v>
      </c>
      <c r="G29" s="149">
        <f t="shared" si="4"/>
        <v>914754</v>
      </c>
      <c r="H29" s="149">
        <f t="shared" si="4"/>
        <v>1584260</v>
      </c>
      <c r="I29" s="13">
        <f>+I25-I26+I28</f>
        <v>1661370</v>
      </c>
      <c r="J29" s="13">
        <f>+J25-J26+J28</f>
        <v>1769150</v>
      </c>
      <c r="K29" s="13">
        <f>+K25-K26+K28</f>
        <v>1826688.08</v>
      </c>
      <c r="L29" s="162"/>
    </row>
    <row r="30" spans="1:12" ht="17.25" customHeight="1">
      <c r="A30" s="29" t="s">
        <v>0</v>
      </c>
      <c r="B30" s="29" t="s">
        <v>1</v>
      </c>
      <c r="C30" s="17" t="s">
        <v>2</v>
      </c>
      <c r="D30" s="7" t="s">
        <v>138</v>
      </c>
      <c r="E30" s="8" t="s">
        <v>139</v>
      </c>
      <c r="F30" s="7" t="s">
        <v>123</v>
      </c>
      <c r="G30" s="135" t="s">
        <v>126</v>
      </c>
      <c r="H30" s="220" t="s">
        <v>129</v>
      </c>
      <c r="I30" s="221" t="s">
        <v>130</v>
      </c>
      <c r="J30" s="221" t="s">
        <v>131</v>
      </c>
      <c r="K30" s="221" t="s">
        <v>132</v>
      </c>
      <c r="L30" s="222"/>
    </row>
    <row r="31" spans="1:12" ht="15.75">
      <c r="A31" s="46">
        <v>13</v>
      </c>
      <c r="B31" s="30" t="s">
        <v>65</v>
      </c>
      <c r="C31" s="20">
        <v>8753562.92</v>
      </c>
      <c r="D31" s="10">
        <v>7175562.92</v>
      </c>
      <c r="E31" s="10">
        <v>6874562.92</v>
      </c>
      <c r="F31" s="10">
        <v>6933971.92</v>
      </c>
      <c r="G31" s="10">
        <v>7324971.92</v>
      </c>
      <c r="H31" s="207">
        <v>5512971.92</v>
      </c>
      <c r="I31" s="206">
        <v>3682971.92</v>
      </c>
      <c r="J31" s="206">
        <v>1862971.92</v>
      </c>
      <c r="K31" s="206">
        <v>0</v>
      </c>
      <c r="L31" s="184"/>
    </row>
    <row r="32" spans="1:12" ht="28.5">
      <c r="A32" s="47" t="s">
        <v>3</v>
      </c>
      <c r="B32" s="34" t="s">
        <v>66</v>
      </c>
      <c r="C32" s="98">
        <v>0</v>
      </c>
      <c r="D32" s="5">
        <v>0</v>
      </c>
      <c r="E32" s="5">
        <v>0</v>
      </c>
      <c r="F32" s="5">
        <v>0</v>
      </c>
      <c r="G32" s="169">
        <v>0</v>
      </c>
      <c r="H32" s="208">
        <v>0</v>
      </c>
      <c r="I32" s="197">
        <v>0</v>
      </c>
      <c r="J32" s="197">
        <v>0</v>
      </c>
      <c r="K32" s="197">
        <v>0</v>
      </c>
      <c r="L32" s="198"/>
    </row>
    <row r="33" spans="1:12" ht="25.5">
      <c r="A33" s="48" t="s">
        <v>4</v>
      </c>
      <c r="B33" s="38" t="s">
        <v>36</v>
      </c>
      <c r="C33" s="99">
        <v>0</v>
      </c>
      <c r="D33" s="15">
        <v>0</v>
      </c>
      <c r="E33" s="15">
        <v>0</v>
      </c>
      <c r="F33" s="15">
        <v>0</v>
      </c>
      <c r="G33" s="170">
        <v>0</v>
      </c>
      <c r="H33" s="209">
        <v>0</v>
      </c>
      <c r="I33" s="210">
        <v>0</v>
      </c>
      <c r="J33" s="210">
        <v>0</v>
      </c>
      <c r="K33" s="210">
        <v>0</v>
      </c>
      <c r="L33" s="211"/>
    </row>
    <row r="34" spans="1:12" ht="41.25">
      <c r="A34" s="49">
        <v>14</v>
      </c>
      <c r="B34" s="39" t="s">
        <v>67</v>
      </c>
      <c r="C34" s="100">
        <v>0</v>
      </c>
      <c r="D34" s="16">
        <v>0</v>
      </c>
      <c r="E34" s="16">
        <v>0</v>
      </c>
      <c r="F34" s="16">
        <v>0</v>
      </c>
      <c r="G34" s="148">
        <v>0</v>
      </c>
      <c r="H34" s="217">
        <v>0</v>
      </c>
      <c r="I34" s="218">
        <v>0</v>
      </c>
      <c r="J34" s="218">
        <v>0</v>
      </c>
      <c r="K34" s="218">
        <v>0</v>
      </c>
      <c r="L34" s="219"/>
    </row>
    <row r="35" spans="1:12" ht="15.75">
      <c r="A35" s="46" t="s">
        <v>12</v>
      </c>
      <c r="B35" s="30" t="s">
        <v>68</v>
      </c>
      <c r="C35" s="163">
        <v>0.114104</v>
      </c>
      <c r="D35" s="165">
        <v>0.128793</v>
      </c>
      <c r="E35" s="165">
        <v>0.077345</v>
      </c>
      <c r="F35" s="165">
        <v>0.077911</v>
      </c>
      <c r="G35" s="167">
        <v>0.071864</v>
      </c>
      <c r="H35" s="215">
        <v>0.07702</v>
      </c>
      <c r="I35" s="212">
        <v>0.071693</v>
      </c>
      <c r="J35" s="212">
        <v>0.065206</v>
      </c>
      <c r="K35" s="212">
        <v>0.069374</v>
      </c>
      <c r="L35" s="185"/>
    </row>
    <row r="36" spans="1:12" ht="15.75">
      <c r="A36" s="48" t="s">
        <v>3</v>
      </c>
      <c r="B36" s="35" t="s">
        <v>69</v>
      </c>
      <c r="C36" s="164">
        <v>0.084079</v>
      </c>
      <c r="D36" s="166">
        <v>0.073198</v>
      </c>
      <c r="E36" s="166">
        <v>0.107665</v>
      </c>
      <c r="F36" s="166">
        <v>0.118643</v>
      </c>
      <c r="G36" s="166">
        <v>0.130809</v>
      </c>
      <c r="H36" s="216">
        <v>0.111598</v>
      </c>
      <c r="I36" s="213">
        <v>0.111598</v>
      </c>
      <c r="J36" s="213">
        <v>0.111598</v>
      </c>
      <c r="K36" s="213">
        <v>0.111599</v>
      </c>
      <c r="L36" s="214"/>
    </row>
    <row r="37" spans="1:12" ht="28.5">
      <c r="A37" s="49">
        <v>16</v>
      </c>
      <c r="B37" s="39" t="s">
        <v>70</v>
      </c>
      <c r="C37" s="67" t="s">
        <v>127</v>
      </c>
      <c r="D37" s="67" t="s">
        <v>127</v>
      </c>
      <c r="E37" s="67" t="s">
        <v>118</v>
      </c>
      <c r="F37" s="67" t="s">
        <v>118</v>
      </c>
      <c r="G37" s="150" t="s">
        <v>118</v>
      </c>
      <c r="H37" s="150" t="s">
        <v>118</v>
      </c>
      <c r="I37" s="67" t="s">
        <v>118</v>
      </c>
      <c r="J37" s="67" t="s">
        <v>118</v>
      </c>
      <c r="K37" s="67" t="s">
        <v>118</v>
      </c>
      <c r="L37" s="168"/>
    </row>
    <row r="38" spans="1:12" ht="28.5">
      <c r="A38" s="49">
        <v>17</v>
      </c>
      <c r="B38" s="39" t="s">
        <v>71</v>
      </c>
      <c r="C38" s="54">
        <f>+(C21-C32+C13-C14)/C6</f>
        <v>0.1141037644358834</v>
      </c>
      <c r="D38" s="55">
        <f>+(D21-D32+D13-D14)/D6</f>
        <v>0.12879305813132225</v>
      </c>
      <c r="E38" s="55">
        <f>+(E21-E32+E13-E14)/E6</f>
        <v>0.07734495602922886</v>
      </c>
      <c r="F38" s="55">
        <f aca="true" t="shared" si="5" ref="F38:K38">+(F21-F32+F13-F14)/F6</f>
        <v>0.0779105764427743</v>
      </c>
      <c r="G38" s="55">
        <f t="shared" si="5"/>
        <v>0.07186375616679057</v>
      </c>
      <c r="H38" s="55">
        <f t="shared" si="5"/>
        <v>0.0770198697482762</v>
      </c>
      <c r="I38" s="55">
        <f t="shared" si="5"/>
        <v>0.07169330127736777</v>
      </c>
      <c r="J38" s="55">
        <f t="shared" si="5"/>
        <v>0.0652061965496273</v>
      </c>
      <c r="K38" s="55">
        <f t="shared" si="5"/>
        <v>0.05950028744013681</v>
      </c>
      <c r="L38" s="55"/>
    </row>
    <row r="39" spans="1:12" ht="15.75">
      <c r="A39" s="49">
        <v>18</v>
      </c>
      <c r="B39" s="39" t="s">
        <v>72</v>
      </c>
      <c r="C39" s="54">
        <f>+(C31-C32)/C6</f>
        <v>0.3177085875177336</v>
      </c>
      <c r="D39" s="54">
        <f>+(D31-D32)/D6</f>
        <v>0.26340963427294367</v>
      </c>
      <c r="E39" s="54">
        <f>+(E31-E32)/E6</f>
        <v>0.24548652523601236</v>
      </c>
      <c r="F39" s="54">
        <f aca="true" t="shared" si="6" ref="F39:K39">+(F31-F32)/F6</f>
        <v>0.24086377559491925</v>
      </c>
      <c r="G39" s="54">
        <f t="shared" si="6"/>
        <v>0.2475154396161384</v>
      </c>
      <c r="H39" s="54">
        <f t="shared" si="6"/>
        <v>0.181212864239548</v>
      </c>
      <c r="I39" s="54">
        <f t="shared" si="6"/>
        <v>0.11776288838787675</v>
      </c>
      <c r="J39" s="54">
        <f t="shared" si="6"/>
        <v>0.05794597910118615</v>
      </c>
      <c r="K39" s="54">
        <f t="shared" si="6"/>
        <v>0</v>
      </c>
      <c r="L39" s="54"/>
    </row>
    <row r="40" spans="1:12" ht="13.5" customHeight="1">
      <c r="A40" s="49">
        <v>19</v>
      </c>
      <c r="B40" s="36" t="s">
        <v>13</v>
      </c>
      <c r="C40" s="27">
        <f>+C10+C23</f>
        <v>24875658</v>
      </c>
      <c r="D40" s="13">
        <f aca="true" t="shared" si="7" ref="D40:K40">+D10+D23</f>
        <v>22630000</v>
      </c>
      <c r="E40" s="13">
        <f t="shared" si="7"/>
        <v>24877600</v>
      </c>
      <c r="F40" s="13">
        <f t="shared" si="7"/>
        <v>25574170</v>
      </c>
      <c r="G40" s="151">
        <f t="shared" si="7"/>
        <v>26290246</v>
      </c>
      <c r="H40" s="151">
        <f t="shared" si="7"/>
        <v>27026370</v>
      </c>
      <c r="I40" s="13">
        <f t="shared" si="7"/>
        <v>27783100</v>
      </c>
      <c r="J40" s="13">
        <f t="shared" si="7"/>
        <v>28561000</v>
      </c>
      <c r="K40" s="13">
        <f t="shared" si="7"/>
        <v>29360700</v>
      </c>
      <c r="L40" s="162"/>
    </row>
    <row r="41" spans="1:12" ht="13.5" customHeight="1">
      <c r="A41" s="49">
        <v>20</v>
      </c>
      <c r="B41" s="36" t="s">
        <v>14</v>
      </c>
      <c r="C41" s="27">
        <f aca="true" t="shared" si="8" ref="C41:H41">+C26+C40</f>
        <v>28770999</v>
      </c>
      <c r="D41" s="13">
        <f t="shared" si="8"/>
        <v>25630000</v>
      </c>
      <c r="E41" s="13">
        <f t="shared" si="8"/>
        <v>27646600</v>
      </c>
      <c r="F41" s="13">
        <f t="shared" si="8"/>
        <v>27818170</v>
      </c>
      <c r="G41" s="151">
        <f t="shared" si="8"/>
        <v>29070246</v>
      </c>
      <c r="H41" s="151">
        <f t="shared" si="8"/>
        <v>27026370</v>
      </c>
      <c r="I41" s="13">
        <f>+I26+I40</f>
        <v>27783100</v>
      </c>
      <c r="J41" s="13">
        <f>+J26+J40</f>
        <v>28561000</v>
      </c>
      <c r="K41" s="13">
        <f>+K26+K40</f>
        <v>29360700</v>
      </c>
      <c r="L41" s="162"/>
    </row>
    <row r="42" spans="1:12" ht="13.5" customHeight="1">
      <c r="A42" s="49">
        <v>21</v>
      </c>
      <c r="B42" s="36" t="s">
        <v>15</v>
      </c>
      <c r="C42" s="27">
        <f>+C6-C41</f>
        <v>-1218823</v>
      </c>
      <c r="D42" s="13">
        <f>+D6-D41</f>
        <v>1611080</v>
      </c>
      <c r="E42" s="13">
        <f aca="true" t="shared" si="9" ref="E42:K42">+E6-E41</f>
        <v>357230</v>
      </c>
      <c r="F42" s="13">
        <f t="shared" si="9"/>
        <v>969770</v>
      </c>
      <c r="G42" s="151">
        <f t="shared" si="9"/>
        <v>523754</v>
      </c>
      <c r="H42" s="151">
        <f t="shared" si="9"/>
        <v>3396260</v>
      </c>
      <c r="I42" s="13">
        <f t="shared" si="9"/>
        <v>3491370</v>
      </c>
      <c r="J42" s="13">
        <f t="shared" si="9"/>
        <v>3589150</v>
      </c>
      <c r="K42" s="13">
        <f t="shared" si="9"/>
        <v>3689660</v>
      </c>
      <c r="L42" s="162"/>
    </row>
    <row r="43" spans="1:12" ht="13.5" customHeight="1">
      <c r="A43" s="49">
        <v>22</v>
      </c>
      <c r="B43" s="36" t="s">
        <v>16</v>
      </c>
      <c r="C43" s="23">
        <f aca="true" t="shared" si="10" ref="C43:H43">+C19+C28+C17</f>
        <v>3895823</v>
      </c>
      <c r="D43" s="23">
        <v>1400000</v>
      </c>
      <c r="E43" s="23">
        <f t="shared" si="10"/>
        <v>1400000</v>
      </c>
      <c r="F43" s="23">
        <f t="shared" si="10"/>
        <v>1800000</v>
      </c>
      <c r="G43" s="152">
        <f t="shared" si="10"/>
        <v>2000000</v>
      </c>
      <c r="H43" s="152">
        <f t="shared" si="10"/>
        <v>0</v>
      </c>
      <c r="I43" s="12">
        <f>+I19+I28+I17</f>
        <v>0</v>
      </c>
      <c r="J43" s="12">
        <f>+J19+J28+J17</f>
        <v>0</v>
      </c>
      <c r="K43" s="12">
        <f>+K19+K28+K17</f>
        <v>0</v>
      </c>
      <c r="L43" s="159"/>
    </row>
    <row r="44" spans="1:12" ht="13.5" customHeight="1">
      <c r="A44" s="49">
        <v>23</v>
      </c>
      <c r="B44" s="36" t="s">
        <v>17</v>
      </c>
      <c r="C44" s="23">
        <f aca="true" t="shared" si="11" ref="C44:I44">+C22+C24</f>
        <v>2677000</v>
      </c>
      <c r="D44" s="12">
        <f t="shared" si="11"/>
        <v>2978000</v>
      </c>
      <c r="E44" s="12">
        <f t="shared" si="11"/>
        <v>1701000</v>
      </c>
      <c r="F44" s="13">
        <f t="shared" si="11"/>
        <v>1740591</v>
      </c>
      <c r="G44" s="145">
        <f t="shared" si="11"/>
        <v>1609000</v>
      </c>
      <c r="H44" s="145">
        <f t="shared" si="11"/>
        <v>1812000</v>
      </c>
      <c r="I44" s="12">
        <f t="shared" si="11"/>
        <v>1830000</v>
      </c>
      <c r="J44" s="12">
        <f>J22+J24</f>
        <v>1820000</v>
      </c>
      <c r="K44" s="12">
        <f>+K22+K24</f>
        <v>1862971.92</v>
      </c>
      <c r="L44" s="159"/>
    </row>
    <row r="45" spans="1:12" ht="27" customHeight="1">
      <c r="A45" s="46">
        <v>24</v>
      </c>
      <c r="B45" s="37" t="s">
        <v>37</v>
      </c>
      <c r="C45" s="28">
        <v>2677000</v>
      </c>
      <c r="D45" s="28">
        <f aca="true" t="shared" si="12" ref="D45:K45">SUM(D46:D51)</f>
        <v>2978000</v>
      </c>
      <c r="E45" s="28">
        <f t="shared" si="12"/>
        <v>1701000</v>
      </c>
      <c r="F45" s="28">
        <f t="shared" si="12"/>
        <v>1740591</v>
      </c>
      <c r="G45" s="153">
        <f>SUM(G46:G51)</f>
        <v>1609000</v>
      </c>
      <c r="H45" s="153">
        <f t="shared" si="12"/>
        <v>1812000</v>
      </c>
      <c r="I45" s="231">
        <f t="shared" si="12"/>
        <v>1830000</v>
      </c>
      <c r="J45" s="231">
        <f t="shared" si="12"/>
        <v>1820000</v>
      </c>
      <c r="K45" s="231">
        <f t="shared" si="12"/>
        <v>1862971.92</v>
      </c>
      <c r="L45" s="232"/>
    </row>
    <row r="46" spans="1:12" ht="13.5" customHeight="1">
      <c r="A46" s="47" t="s">
        <v>3</v>
      </c>
      <c r="B46" s="31" t="s">
        <v>18</v>
      </c>
      <c r="C46" s="68"/>
      <c r="D46" s="69"/>
      <c r="E46" s="69"/>
      <c r="F46" s="69"/>
      <c r="G46" s="154"/>
      <c r="H46" s="229"/>
      <c r="I46" s="233"/>
      <c r="J46" s="233"/>
      <c r="K46" s="233"/>
      <c r="L46" s="186"/>
    </row>
    <row r="47" spans="1:12" ht="13.5" customHeight="1">
      <c r="A47" s="47" t="s">
        <v>4</v>
      </c>
      <c r="B47" s="31" t="s">
        <v>19</v>
      </c>
      <c r="C47" s="68"/>
      <c r="D47" s="69">
        <v>1578000</v>
      </c>
      <c r="E47" s="69">
        <v>301000</v>
      </c>
      <c r="F47" s="69"/>
      <c r="G47" s="154"/>
      <c r="H47" s="189">
        <v>1812000</v>
      </c>
      <c r="I47" s="191">
        <v>1830000</v>
      </c>
      <c r="J47" s="191">
        <v>1820000</v>
      </c>
      <c r="K47" s="191">
        <v>1862971.92</v>
      </c>
      <c r="L47" s="180"/>
    </row>
    <row r="48" spans="1:12" ht="13.5" customHeight="1">
      <c r="A48" s="47" t="s">
        <v>5</v>
      </c>
      <c r="B48" s="31" t="s">
        <v>20</v>
      </c>
      <c r="C48" s="70">
        <v>2677000</v>
      </c>
      <c r="D48" s="71">
        <v>1400000</v>
      </c>
      <c r="E48" s="71">
        <v>1400000</v>
      </c>
      <c r="F48" s="69">
        <v>1740591</v>
      </c>
      <c r="G48" s="155">
        <v>1609000</v>
      </c>
      <c r="H48" s="189"/>
      <c r="I48" s="191"/>
      <c r="J48" s="191"/>
      <c r="K48" s="191"/>
      <c r="L48" s="180"/>
    </row>
    <row r="49" spans="1:12" ht="13.5" customHeight="1">
      <c r="A49" s="47" t="s">
        <v>7</v>
      </c>
      <c r="B49" s="31" t="s">
        <v>21</v>
      </c>
      <c r="C49" s="70"/>
      <c r="D49" s="71"/>
      <c r="E49" s="71"/>
      <c r="F49" s="69"/>
      <c r="G49" s="155"/>
      <c r="H49" s="229"/>
      <c r="I49" s="233"/>
      <c r="J49" s="233"/>
      <c r="K49" s="233"/>
      <c r="L49" s="186"/>
    </row>
    <row r="50" spans="1:12" ht="13.5" customHeight="1">
      <c r="A50" s="47" t="s">
        <v>8</v>
      </c>
      <c r="B50" s="31" t="s">
        <v>22</v>
      </c>
      <c r="C50" s="70"/>
      <c r="D50" s="71"/>
      <c r="E50" s="71"/>
      <c r="F50" s="71"/>
      <c r="G50" s="156"/>
      <c r="H50" s="229"/>
      <c r="I50" s="233"/>
      <c r="J50" s="233"/>
      <c r="K50" s="233"/>
      <c r="L50" s="186"/>
    </row>
    <row r="51" spans="1:12" ht="13.5" customHeight="1">
      <c r="A51" s="48" t="s">
        <v>74</v>
      </c>
      <c r="B51" s="32" t="s">
        <v>75</v>
      </c>
      <c r="C51" s="60"/>
      <c r="D51" s="61"/>
      <c r="E51" s="61"/>
      <c r="F51" s="61"/>
      <c r="G51" s="143"/>
      <c r="H51" s="230"/>
      <c r="I51" s="234"/>
      <c r="J51" s="234"/>
      <c r="K51" s="234"/>
      <c r="L51" s="187"/>
    </row>
    <row r="52" spans="1:12" ht="24">
      <c r="A52" s="50"/>
      <c r="B52" s="40" t="s">
        <v>23</v>
      </c>
      <c r="C52" s="42"/>
      <c r="D52" s="43"/>
      <c r="E52" s="43"/>
      <c r="F52" s="43"/>
      <c r="G52" s="157"/>
      <c r="H52" s="235"/>
      <c r="I52" s="237"/>
      <c r="J52" s="237"/>
      <c r="K52" s="237"/>
      <c r="L52" s="238"/>
    </row>
    <row r="53" spans="1:12" ht="12.75">
      <c r="A53" s="51"/>
      <c r="B53" s="41" t="s">
        <v>136</v>
      </c>
      <c r="C53" s="44"/>
      <c r="D53" s="45"/>
      <c r="E53" s="45"/>
      <c r="F53" s="45"/>
      <c r="G53" s="158"/>
      <c r="H53" s="236"/>
      <c r="I53" s="239"/>
      <c r="J53" s="239"/>
      <c r="K53" s="239"/>
      <c r="L53" s="240"/>
    </row>
    <row r="54" spans="1:7" ht="9.75" customHeight="1">
      <c r="A54" s="2"/>
      <c r="B54" s="1"/>
      <c r="C54" s="1"/>
      <c r="D54" s="1"/>
      <c r="E54" s="1"/>
      <c r="F54" s="1"/>
      <c r="G54" s="1"/>
    </row>
    <row r="55" spans="1:7" ht="25.5" customHeight="1">
      <c r="A55" s="258" t="s">
        <v>24</v>
      </c>
      <c r="B55" s="258"/>
      <c r="C55" s="258"/>
      <c r="D55" s="258"/>
      <c r="E55" s="258"/>
      <c r="F55" s="258"/>
      <c r="G55" s="258"/>
    </row>
    <row r="56" spans="1:7" ht="12.75">
      <c r="A56" s="259" t="s">
        <v>38</v>
      </c>
      <c r="B56" s="259"/>
      <c r="C56" s="259"/>
      <c r="D56" s="259"/>
      <c r="E56" s="259"/>
      <c r="F56" s="259"/>
      <c r="G56" s="259"/>
    </row>
    <row r="58" spans="1:7" ht="12.75">
      <c r="A58" s="256" t="s">
        <v>39</v>
      </c>
      <c r="B58" s="260"/>
      <c r="C58" s="260"/>
      <c r="D58" s="260"/>
      <c r="E58" s="260"/>
      <c r="F58" s="260"/>
      <c r="G58" s="260"/>
    </row>
    <row r="59" spans="1:7" ht="12.75" customHeight="1">
      <c r="A59" s="256" t="s">
        <v>40</v>
      </c>
      <c r="B59" s="257"/>
      <c r="C59" s="257"/>
      <c r="D59" s="257"/>
      <c r="E59" s="257"/>
      <c r="F59" s="257"/>
      <c r="G59" s="257"/>
    </row>
    <row r="60" spans="1:7" ht="12.75" customHeight="1">
      <c r="A60" s="256" t="s">
        <v>41</v>
      </c>
      <c r="B60" s="257"/>
      <c r="C60" s="257"/>
      <c r="D60" s="257"/>
      <c r="E60" s="257"/>
      <c r="F60" s="257"/>
      <c r="G60" s="257"/>
    </row>
    <row r="61" spans="1:7" ht="12.75" customHeight="1">
      <c r="A61" s="256" t="s">
        <v>42</v>
      </c>
      <c r="B61" s="257"/>
      <c r="C61" s="257"/>
      <c r="D61" s="257"/>
      <c r="E61" s="257"/>
      <c r="F61" s="257"/>
      <c r="G61" s="257"/>
    </row>
    <row r="62" spans="1:7" ht="12.75" customHeight="1">
      <c r="A62" s="256" t="s">
        <v>43</v>
      </c>
      <c r="B62" s="257"/>
      <c r="C62" s="257"/>
      <c r="D62" s="257"/>
      <c r="E62" s="257"/>
      <c r="F62" s="257"/>
      <c r="G62" s="257"/>
    </row>
    <row r="63" spans="1:7" ht="12.75" customHeight="1">
      <c r="A63" s="256" t="s">
        <v>44</v>
      </c>
      <c r="B63" s="257"/>
      <c r="C63" s="257"/>
      <c r="D63" s="257"/>
      <c r="E63" s="257"/>
      <c r="F63" s="257"/>
      <c r="G63" s="257"/>
    </row>
    <row r="64" spans="1:7" ht="12.75" customHeight="1">
      <c r="A64" s="256" t="s">
        <v>45</v>
      </c>
      <c r="B64" s="257"/>
      <c r="C64" s="257"/>
      <c r="D64" s="257"/>
      <c r="E64" s="257"/>
      <c r="F64" s="257"/>
      <c r="G64" s="257"/>
    </row>
    <row r="65" spans="1:7" ht="12.75" customHeight="1">
      <c r="A65" s="256" t="s">
        <v>46</v>
      </c>
      <c r="B65" s="257"/>
      <c r="C65" s="257"/>
      <c r="D65" s="257"/>
      <c r="E65" s="257"/>
      <c r="F65" s="257"/>
      <c r="G65" s="257"/>
    </row>
    <row r="66" spans="1:7" ht="26.25" customHeight="1">
      <c r="A66" s="256" t="s">
        <v>47</v>
      </c>
      <c r="B66" s="257"/>
      <c r="C66" s="257"/>
      <c r="D66" s="257"/>
      <c r="E66" s="257"/>
      <c r="F66" s="257"/>
      <c r="G66" s="257"/>
    </row>
    <row r="67" spans="1:7" ht="39.75" customHeight="1">
      <c r="A67" s="256" t="s">
        <v>48</v>
      </c>
      <c r="B67" s="257"/>
      <c r="C67" s="257"/>
      <c r="D67" s="257"/>
      <c r="E67" s="257"/>
      <c r="F67" s="257"/>
      <c r="G67" s="257"/>
    </row>
    <row r="68" spans="1:7" ht="12.75" customHeight="1">
      <c r="A68" s="256" t="s">
        <v>49</v>
      </c>
      <c r="B68" s="257"/>
      <c r="C68" s="257"/>
      <c r="D68" s="257"/>
      <c r="E68" s="257"/>
      <c r="F68" s="257"/>
      <c r="G68" s="257"/>
    </row>
    <row r="69" spans="1:7" ht="12.75" customHeight="1">
      <c r="A69" s="256" t="s">
        <v>50</v>
      </c>
      <c r="B69" s="257"/>
      <c r="C69" s="257"/>
      <c r="D69" s="257"/>
      <c r="E69" s="257"/>
      <c r="F69" s="257"/>
      <c r="G69" s="257"/>
    </row>
    <row r="70" spans="1:7" ht="12.75" customHeight="1">
      <c r="A70" s="256" t="s">
        <v>51</v>
      </c>
      <c r="B70" s="257"/>
      <c r="C70" s="257"/>
      <c r="D70" s="257"/>
      <c r="E70" s="257"/>
      <c r="F70" s="257"/>
      <c r="G70" s="257"/>
    </row>
    <row r="71" spans="1:7" ht="12.75" customHeight="1">
      <c r="A71" s="256" t="s">
        <v>52</v>
      </c>
      <c r="B71" s="257"/>
      <c r="C71" s="257"/>
      <c r="D71" s="257"/>
      <c r="E71" s="257"/>
      <c r="F71" s="257"/>
      <c r="G71" s="257"/>
    </row>
    <row r="72" spans="1:7" ht="25.5" customHeight="1">
      <c r="A72" s="256" t="s">
        <v>53</v>
      </c>
      <c r="B72" s="257"/>
      <c r="C72" s="257"/>
      <c r="D72" s="257"/>
      <c r="E72" s="257"/>
      <c r="F72" s="257"/>
      <c r="G72" s="257"/>
    </row>
    <row r="73" spans="1:7" ht="12.75" customHeight="1">
      <c r="A73" s="256" t="s">
        <v>54</v>
      </c>
      <c r="B73" s="257"/>
      <c r="C73" s="257"/>
      <c r="D73" s="257"/>
      <c r="E73" s="257"/>
      <c r="F73" s="257"/>
      <c r="G73" s="257"/>
    </row>
    <row r="74" spans="1:7" ht="12.75" customHeight="1">
      <c r="A74" s="256" t="s">
        <v>55</v>
      </c>
      <c r="B74" s="257"/>
      <c r="C74" s="257"/>
      <c r="D74" s="257"/>
      <c r="E74" s="257"/>
      <c r="F74" s="257"/>
      <c r="G74" s="257"/>
    </row>
  </sheetData>
  <sheetProtection/>
  <mergeCells count="19">
    <mergeCell ref="A55:G55"/>
    <mergeCell ref="A56:G56"/>
    <mergeCell ref="A58:G58"/>
    <mergeCell ref="A59:G59"/>
    <mergeCell ref="A64:G64"/>
    <mergeCell ref="A65:G65"/>
    <mergeCell ref="A66:G66"/>
    <mergeCell ref="A67:G67"/>
    <mergeCell ref="A60:G60"/>
    <mergeCell ref="A61:G61"/>
    <mergeCell ref="A62:G62"/>
    <mergeCell ref="A63:G63"/>
    <mergeCell ref="A68:G68"/>
    <mergeCell ref="A69:G69"/>
    <mergeCell ref="A74:G74"/>
    <mergeCell ref="A70:G70"/>
    <mergeCell ref="A71:G71"/>
    <mergeCell ref="A72:G72"/>
    <mergeCell ref="A73:G73"/>
  </mergeCells>
  <hyperlinks>
    <hyperlink ref="B6" location="_edn1" display="_edn1"/>
    <hyperlink ref="B10" location="_edn2" display="_edn2"/>
    <hyperlink ref="B11" location="_edn3" display="_edn3"/>
    <hyperlink ref="B12" location="_edn4" display="_edn4"/>
    <hyperlink ref="B15" location="_edn5" display="_edn5"/>
    <hyperlink ref="B19" location="_edn6" display="_edn6"/>
    <hyperlink ref="B26" location="_edn7" display="_edn7"/>
    <hyperlink ref="B28" location="_edn8" display="_edn8"/>
    <hyperlink ref="B29" location="_edn9" display="_edn9"/>
    <hyperlink ref="B31" location="_edn10" display="_edn10"/>
    <hyperlink ref="B32" location="_edn11" display="_edn11"/>
    <hyperlink ref="B34" location="_edn12" display="_edn12"/>
    <hyperlink ref="B35" location="_edn13" display="_edn13"/>
    <hyperlink ref="B36" location="_edn14" display="_edn14"/>
    <hyperlink ref="B37" location="_edn15" display="_edn15"/>
    <hyperlink ref="B38" location="_edn16" display="_edn16"/>
    <hyperlink ref="A74" location="_ednref17" display="_ednref17"/>
    <hyperlink ref="A73" location="_ednref16" display="_ednref16"/>
    <hyperlink ref="A72" location="_ednref15" display="_ednref15"/>
    <hyperlink ref="A71" location="_ednref14" display="_ednref14"/>
    <hyperlink ref="A70" location="_ednref13" display="_ednref13"/>
    <hyperlink ref="A69" location="_ednref12" display="_ednref12"/>
    <hyperlink ref="A68" location="_ednref11" display="_ednref11"/>
    <hyperlink ref="A67" location="_ednref10" display="_ednref10"/>
    <hyperlink ref="A66" location="_ednref9" display="_ednref9"/>
    <hyperlink ref="A65" location="_ednref8" display="_ednref8"/>
    <hyperlink ref="A64" location="_ednref7" display="_ednref7"/>
    <hyperlink ref="A63" location="_ednref6" display="_ednref6"/>
    <hyperlink ref="A62" location="_ednref5" display="_ednref5"/>
    <hyperlink ref="A61" location="_ednref4" display="_ednref4"/>
    <hyperlink ref="A60" location="_ednref3" display="_ednref3"/>
    <hyperlink ref="A59" location="_ednref2" display="_ednref2"/>
    <hyperlink ref="A58" location="_ednref1" display="_ednref1"/>
    <hyperlink ref="B39" location="_edn17" display="_edn17"/>
  </hyperlink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0"/>
  <sheetViews>
    <sheetView view="pageBreakPreview" zoomScaleSheetLayoutView="100" zoomScalePageLayoutView="0" workbookViewId="0" topLeftCell="A54">
      <selection activeCell="F55" sqref="F55"/>
    </sheetView>
  </sheetViews>
  <sheetFormatPr defaultColWidth="9.140625" defaultRowHeight="12.75"/>
  <cols>
    <col min="1" max="1" width="3.8515625" style="0" customWidth="1"/>
    <col min="2" max="2" width="46.7109375" style="0" customWidth="1"/>
    <col min="3" max="3" width="14.57421875" style="97" customWidth="1"/>
    <col min="6" max="6" width="12.140625" style="0" customWidth="1"/>
    <col min="7" max="10" width="11.00390625" style="0" customWidth="1"/>
    <col min="11" max="11" width="10.7109375" style="0" customWidth="1"/>
    <col min="12" max="12" width="11.57421875" style="0" customWidth="1"/>
  </cols>
  <sheetData>
    <row r="1" ht="12.75">
      <c r="B1" t="s">
        <v>147</v>
      </c>
    </row>
    <row r="2" ht="12.75">
      <c r="B2" t="s">
        <v>149</v>
      </c>
    </row>
    <row r="3" spans="1:12" s="72" customFormat="1" ht="56.25" customHeight="1">
      <c r="A3" s="261" t="s">
        <v>76</v>
      </c>
      <c r="B3" s="263" t="s">
        <v>77</v>
      </c>
      <c r="C3" s="265" t="s">
        <v>78</v>
      </c>
      <c r="D3" s="267" t="s">
        <v>79</v>
      </c>
      <c r="E3" s="267"/>
      <c r="F3" s="263" t="s">
        <v>80</v>
      </c>
      <c r="G3" s="267" t="s">
        <v>81</v>
      </c>
      <c r="H3" s="267"/>
      <c r="I3" s="267"/>
      <c r="J3" s="267"/>
      <c r="K3" s="267"/>
      <c r="L3" s="268" t="s">
        <v>82</v>
      </c>
    </row>
    <row r="4" spans="1:12" s="72" customFormat="1" ht="24" customHeight="1">
      <c r="A4" s="262"/>
      <c r="B4" s="264"/>
      <c r="C4" s="266"/>
      <c r="D4" s="270" t="s">
        <v>83</v>
      </c>
      <c r="E4" s="270"/>
      <c r="F4" s="264"/>
      <c r="G4" s="270" t="s">
        <v>84</v>
      </c>
      <c r="H4" s="270"/>
      <c r="I4" s="270"/>
      <c r="J4" s="270"/>
      <c r="K4" s="270"/>
      <c r="L4" s="269"/>
    </row>
    <row r="5" spans="1:12" ht="12.75">
      <c r="A5" s="262"/>
      <c r="B5" s="264"/>
      <c r="C5" s="266"/>
      <c r="D5" s="73" t="s">
        <v>85</v>
      </c>
      <c r="E5" s="73" t="s">
        <v>86</v>
      </c>
      <c r="F5" s="264"/>
      <c r="G5" s="73">
        <v>2012</v>
      </c>
      <c r="H5" s="73">
        <v>2013</v>
      </c>
      <c r="I5" s="73">
        <v>2014</v>
      </c>
      <c r="J5" s="73">
        <v>2015</v>
      </c>
      <c r="K5" s="73">
        <v>2016</v>
      </c>
      <c r="L5" s="269"/>
    </row>
    <row r="6" spans="1:12" ht="13.5">
      <c r="A6" s="74"/>
      <c r="B6" s="271" t="s">
        <v>87</v>
      </c>
      <c r="C6" s="271"/>
      <c r="D6" s="271"/>
      <c r="E6" s="271"/>
      <c r="F6" s="76">
        <f>SUM(F7:F8)</f>
        <v>15951345</v>
      </c>
      <c r="G6" s="76">
        <f aca="true" t="shared" si="0" ref="G6:L6">SUM(G7:G8)</f>
        <v>3225470</v>
      </c>
      <c r="H6" s="76">
        <f t="shared" si="0"/>
        <v>3000000</v>
      </c>
      <c r="I6" s="76">
        <f t="shared" si="0"/>
        <v>2769000</v>
      </c>
      <c r="J6" s="76">
        <f t="shared" si="0"/>
        <v>2244000</v>
      </c>
      <c r="K6" s="76">
        <f t="shared" si="0"/>
        <v>2780000</v>
      </c>
      <c r="L6" s="76">
        <f t="shared" si="0"/>
        <v>12525000</v>
      </c>
    </row>
    <row r="7" spans="1:12" ht="13.5">
      <c r="A7" s="77"/>
      <c r="B7" s="272" t="s">
        <v>88</v>
      </c>
      <c r="C7" s="272"/>
      <c r="D7" s="272"/>
      <c r="E7" s="272"/>
      <c r="F7" s="78">
        <f>+F10+F65+F71</f>
        <v>179300</v>
      </c>
      <c r="G7" s="78">
        <f>+G10+G65+G71</f>
        <v>76500</v>
      </c>
      <c r="H7" s="78">
        <f>+H10+H65+H71</f>
        <v>0</v>
      </c>
      <c r="I7" s="78">
        <f>+I10+I65+I71</f>
        <v>0</v>
      </c>
      <c r="J7" s="78">
        <f>+J10+J65+J71</f>
        <v>0</v>
      </c>
      <c r="K7" s="78"/>
      <c r="L7" s="79">
        <f>+L10+L65+L71</f>
        <v>0</v>
      </c>
    </row>
    <row r="8" spans="1:12" ht="13.5">
      <c r="A8" s="77"/>
      <c r="B8" s="273" t="s">
        <v>89</v>
      </c>
      <c r="C8" s="273"/>
      <c r="D8" s="273"/>
      <c r="E8" s="273"/>
      <c r="F8" s="80">
        <f aca="true" t="shared" si="1" ref="F8:L8">SUM(F11,F66)</f>
        <v>15772045</v>
      </c>
      <c r="G8" s="80">
        <f t="shared" si="1"/>
        <v>3148970</v>
      </c>
      <c r="H8" s="80">
        <f t="shared" si="1"/>
        <v>3000000</v>
      </c>
      <c r="I8" s="80">
        <f t="shared" si="1"/>
        <v>2769000</v>
      </c>
      <c r="J8" s="80">
        <f t="shared" si="1"/>
        <v>2244000</v>
      </c>
      <c r="K8" s="80">
        <f t="shared" si="1"/>
        <v>2780000</v>
      </c>
      <c r="L8" s="80">
        <f t="shared" si="1"/>
        <v>12525000</v>
      </c>
    </row>
    <row r="9" spans="1:12" ht="12.75">
      <c r="A9" s="77"/>
      <c r="B9" s="274" t="s">
        <v>90</v>
      </c>
      <c r="C9" s="274"/>
      <c r="D9" s="274"/>
      <c r="E9" s="274"/>
      <c r="F9" s="124">
        <f aca="true" t="shared" si="2" ref="F9:L9">+F10+F11</f>
        <v>15951345</v>
      </c>
      <c r="G9" s="124">
        <f t="shared" si="2"/>
        <v>3225470</v>
      </c>
      <c r="H9" s="124">
        <f t="shared" si="2"/>
        <v>3000000</v>
      </c>
      <c r="I9" s="124">
        <f t="shared" si="2"/>
        <v>2769000</v>
      </c>
      <c r="J9" s="124">
        <f t="shared" si="2"/>
        <v>2244000</v>
      </c>
      <c r="K9" s="124">
        <f t="shared" si="2"/>
        <v>2780000</v>
      </c>
      <c r="L9" s="124">
        <f t="shared" si="2"/>
        <v>12525000</v>
      </c>
    </row>
    <row r="10" spans="1:12" ht="13.5">
      <c r="A10" s="77"/>
      <c r="B10" s="272" t="s">
        <v>88</v>
      </c>
      <c r="C10" s="272"/>
      <c r="D10" s="272"/>
      <c r="E10" s="272"/>
      <c r="F10" s="78">
        <f aca="true" t="shared" si="3" ref="F10:L11">+F13+F28+F39</f>
        <v>179300</v>
      </c>
      <c r="G10" s="78">
        <f t="shared" si="3"/>
        <v>76500</v>
      </c>
      <c r="H10" s="78">
        <f t="shared" si="3"/>
        <v>0</v>
      </c>
      <c r="I10" s="78">
        <f t="shared" si="3"/>
        <v>0</v>
      </c>
      <c r="J10" s="78">
        <f t="shared" si="3"/>
        <v>0</v>
      </c>
      <c r="K10" s="78"/>
      <c r="L10" s="79">
        <f t="shared" si="3"/>
        <v>0</v>
      </c>
    </row>
    <row r="11" spans="1:12" ht="12" customHeight="1">
      <c r="A11" s="77"/>
      <c r="B11" s="273" t="s">
        <v>89</v>
      </c>
      <c r="C11" s="273"/>
      <c r="D11" s="273"/>
      <c r="E11" s="273"/>
      <c r="F11" s="80">
        <f t="shared" si="3"/>
        <v>15772045</v>
      </c>
      <c r="G11" s="80">
        <f t="shared" si="3"/>
        <v>3148970</v>
      </c>
      <c r="H11" s="80">
        <f t="shared" si="3"/>
        <v>3000000</v>
      </c>
      <c r="I11" s="80">
        <f t="shared" si="3"/>
        <v>2769000</v>
      </c>
      <c r="J11" s="80">
        <f t="shared" si="3"/>
        <v>2244000</v>
      </c>
      <c r="K11" s="80">
        <f t="shared" si="3"/>
        <v>2780000</v>
      </c>
      <c r="L11" s="80">
        <f t="shared" si="3"/>
        <v>12525000</v>
      </c>
    </row>
    <row r="12" spans="1:12" ht="33" customHeight="1">
      <c r="A12" s="77"/>
      <c r="B12" s="275" t="s">
        <v>91</v>
      </c>
      <c r="C12" s="275"/>
      <c r="D12" s="275"/>
      <c r="E12" s="275"/>
      <c r="F12" s="124">
        <f aca="true" t="shared" si="4" ref="F12:L12">+F13+F14</f>
        <v>1179300</v>
      </c>
      <c r="G12" s="124">
        <f t="shared" si="4"/>
        <v>576500</v>
      </c>
      <c r="H12" s="124">
        <f t="shared" si="4"/>
        <v>500000</v>
      </c>
      <c r="I12" s="124">
        <f t="shared" si="4"/>
        <v>0</v>
      </c>
      <c r="J12" s="124">
        <f t="shared" si="4"/>
        <v>0</v>
      </c>
      <c r="K12" s="124"/>
      <c r="L12" s="125">
        <f t="shared" si="4"/>
        <v>0</v>
      </c>
    </row>
    <row r="13" spans="1:12" ht="13.5">
      <c r="A13" s="77"/>
      <c r="B13" s="272" t="s">
        <v>92</v>
      </c>
      <c r="C13" s="272"/>
      <c r="D13" s="272"/>
      <c r="E13" s="272"/>
      <c r="F13" s="126">
        <f aca="true" t="shared" si="5" ref="F13:L13">+F21</f>
        <v>179300</v>
      </c>
      <c r="G13" s="126">
        <f t="shared" si="5"/>
        <v>76500</v>
      </c>
      <c r="H13" s="126">
        <f t="shared" si="5"/>
        <v>0</v>
      </c>
      <c r="I13" s="126">
        <f t="shared" si="5"/>
        <v>0</v>
      </c>
      <c r="J13" s="126">
        <f t="shared" si="5"/>
        <v>0</v>
      </c>
      <c r="K13" s="126"/>
      <c r="L13" s="127">
        <f t="shared" si="5"/>
        <v>0</v>
      </c>
    </row>
    <row r="14" spans="1:12" ht="13.5">
      <c r="A14" s="77"/>
      <c r="B14" s="273" t="s">
        <v>93</v>
      </c>
      <c r="C14" s="273"/>
      <c r="D14" s="273"/>
      <c r="E14" s="273"/>
      <c r="F14" s="128">
        <v>1000000</v>
      </c>
      <c r="G14" s="128">
        <f aca="true" t="shared" si="6" ref="G14:L14">+G15</f>
        <v>500000</v>
      </c>
      <c r="H14" s="128">
        <f t="shared" si="6"/>
        <v>500000</v>
      </c>
      <c r="I14" s="128">
        <f t="shared" si="6"/>
        <v>0</v>
      </c>
      <c r="J14" s="128">
        <f t="shared" si="6"/>
        <v>0</v>
      </c>
      <c r="K14" s="128"/>
      <c r="L14" s="129">
        <f t="shared" si="6"/>
        <v>0</v>
      </c>
    </row>
    <row r="15" spans="1:12" ht="12.75" customHeight="1">
      <c r="A15" s="277"/>
      <c r="B15" s="279" t="s">
        <v>152</v>
      </c>
      <c r="C15" s="281" t="s">
        <v>94</v>
      </c>
      <c r="D15" s="278"/>
      <c r="E15" s="271"/>
      <c r="F15" s="276">
        <v>1000000</v>
      </c>
      <c r="G15" s="276">
        <v>500000</v>
      </c>
      <c r="H15" s="276">
        <v>500000</v>
      </c>
      <c r="I15" s="276"/>
      <c r="J15" s="276"/>
      <c r="K15" s="106"/>
      <c r="L15" s="283"/>
    </row>
    <row r="16" spans="1:12" ht="46.5" customHeight="1">
      <c r="A16" s="277"/>
      <c r="B16" s="280"/>
      <c r="C16" s="281"/>
      <c r="D16" s="278"/>
      <c r="E16" s="271"/>
      <c r="F16" s="276"/>
      <c r="G16" s="276"/>
      <c r="H16" s="276"/>
      <c r="I16" s="276"/>
      <c r="J16" s="276"/>
      <c r="K16" s="106"/>
      <c r="L16" s="283"/>
    </row>
    <row r="17" spans="1:12" ht="13.5" customHeight="1">
      <c r="A17" s="277"/>
      <c r="B17" s="75" t="s">
        <v>95</v>
      </c>
      <c r="C17" s="281"/>
      <c r="D17" s="278"/>
      <c r="E17" s="271"/>
      <c r="F17" s="276">
        <v>1000000</v>
      </c>
      <c r="G17" s="276">
        <v>500000</v>
      </c>
      <c r="H17" s="276">
        <v>500000</v>
      </c>
      <c r="I17" s="276"/>
      <c r="J17" s="276"/>
      <c r="K17" s="106"/>
      <c r="L17" s="282"/>
    </row>
    <row r="18" spans="1:12" ht="13.5" customHeight="1">
      <c r="A18" s="277"/>
      <c r="B18" s="75" t="s">
        <v>96</v>
      </c>
      <c r="C18" s="281"/>
      <c r="D18" s="278"/>
      <c r="E18" s="271"/>
      <c r="F18" s="276"/>
      <c r="G18" s="276"/>
      <c r="H18" s="276"/>
      <c r="I18" s="276"/>
      <c r="J18" s="276"/>
      <c r="K18" s="106"/>
      <c r="L18" s="282"/>
    </row>
    <row r="19" spans="1:12" ht="34.5" customHeight="1">
      <c r="A19" s="77"/>
      <c r="B19" s="104" t="s">
        <v>148</v>
      </c>
      <c r="C19" s="281"/>
      <c r="D19" s="83">
        <v>2012</v>
      </c>
      <c r="E19" s="83">
        <v>2013</v>
      </c>
      <c r="F19" s="106">
        <v>1000000</v>
      </c>
      <c r="G19" s="106">
        <v>500000</v>
      </c>
      <c r="H19" s="106">
        <v>500000</v>
      </c>
      <c r="I19" s="106"/>
      <c r="J19" s="106"/>
      <c r="K19" s="106"/>
      <c r="L19" s="130"/>
    </row>
    <row r="20" spans="1:12" ht="13.5">
      <c r="A20" s="77"/>
      <c r="B20" s="75"/>
      <c r="C20" s="281"/>
      <c r="D20" s="83"/>
      <c r="E20" s="83"/>
      <c r="F20" s="106"/>
      <c r="G20" s="106"/>
      <c r="H20" s="106"/>
      <c r="I20" s="106"/>
      <c r="J20" s="106"/>
      <c r="K20" s="106"/>
      <c r="L20" s="130"/>
    </row>
    <row r="21" spans="1:12" ht="12.75" customHeight="1">
      <c r="A21" s="277"/>
      <c r="B21" s="279" t="s">
        <v>141</v>
      </c>
      <c r="C21" s="284" t="s">
        <v>143</v>
      </c>
      <c r="D21" s="278"/>
      <c r="E21" s="271"/>
      <c r="F21" s="276">
        <v>179300</v>
      </c>
      <c r="G21" s="276">
        <v>76500</v>
      </c>
      <c r="H21" s="286"/>
      <c r="I21" s="286"/>
      <c r="J21" s="286"/>
      <c r="K21" s="110"/>
      <c r="L21" s="282"/>
    </row>
    <row r="22" spans="1:12" ht="48.75" customHeight="1">
      <c r="A22" s="277"/>
      <c r="B22" s="280"/>
      <c r="C22" s="285"/>
      <c r="D22" s="278"/>
      <c r="E22" s="271"/>
      <c r="F22" s="276"/>
      <c r="G22" s="276"/>
      <c r="H22" s="286"/>
      <c r="I22" s="286"/>
      <c r="J22" s="286"/>
      <c r="K22" s="110"/>
      <c r="L22" s="282"/>
    </row>
    <row r="23" spans="1:12" ht="13.5" customHeight="1">
      <c r="A23" s="277"/>
      <c r="B23" s="75" t="s">
        <v>95</v>
      </c>
      <c r="C23" s="88"/>
      <c r="D23" s="278"/>
      <c r="E23" s="271"/>
      <c r="F23" s="276">
        <v>179300</v>
      </c>
      <c r="G23" s="276">
        <v>76500</v>
      </c>
      <c r="H23" s="286"/>
      <c r="I23" s="286"/>
      <c r="J23" s="286"/>
      <c r="K23" s="110"/>
      <c r="L23" s="282"/>
    </row>
    <row r="24" spans="1:12" ht="13.5" customHeight="1">
      <c r="A24" s="277"/>
      <c r="B24" s="75" t="s">
        <v>96</v>
      </c>
      <c r="C24" s="88"/>
      <c r="D24" s="278"/>
      <c r="E24" s="271"/>
      <c r="F24" s="276"/>
      <c r="G24" s="276"/>
      <c r="H24" s="286"/>
      <c r="I24" s="286"/>
      <c r="J24" s="286"/>
      <c r="K24" s="110"/>
      <c r="L24" s="282"/>
    </row>
    <row r="25" spans="1:12" ht="13.5">
      <c r="A25" s="77"/>
      <c r="B25" s="75" t="s">
        <v>142</v>
      </c>
      <c r="C25" s="88"/>
      <c r="D25" s="83">
        <v>2011</v>
      </c>
      <c r="E25" s="83">
        <v>2012</v>
      </c>
      <c r="F25" s="106">
        <v>179300</v>
      </c>
      <c r="G25" s="106">
        <v>76500</v>
      </c>
      <c r="H25" s="110"/>
      <c r="I25" s="110"/>
      <c r="J25" s="110"/>
      <c r="K25" s="110"/>
      <c r="L25" s="130"/>
    </row>
    <row r="26" spans="1:12" ht="13.5" hidden="1">
      <c r="A26" s="89"/>
      <c r="B26" s="75" t="s">
        <v>97</v>
      </c>
      <c r="C26" s="88"/>
      <c r="D26" s="83"/>
      <c r="E26" s="83"/>
      <c r="F26" s="106"/>
      <c r="G26" s="106"/>
      <c r="H26" s="110"/>
      <c r="I26" s="110"/>
      <c r="J26" s="110"/>
      <c r="K26" s="110"/>
      <c r="L26" s="130"/>
    </row>
    <row r="27" spans="1:12" ht="24" customHeight="1" hidden="1">
      <c r="A27" s="89"/>
      <c r="B27" s="275" t="s">
        <v>98</v>
      </c>
      <c r="C27" s="275"/>
      <c r="D27" s="275"/>
      <c r="E27" s="275"/>
      <c r="F27" s="124">
        <f aca="true" t="shared" si="7" ref="F27:L27">+F28+F29</f>
        <v>0</v>
      </c>
      <c r="G27" s="124">
        <f t="shared" si="7"/>
        <v>0</v>
      </c>
      <c r="H27" s="124">
        <f t="shared" si="7"/>
        <v>0</v>
      </c>
      <c r="I27" s="124">
        <f t="shared" si="7"/>
        <v>0</v>
      </c>
      <c r="J27" s="124">
        <f t="shared" si="7"/>
        <v>0</v>
      </c>
      <c r="K27" s="124"/>
      <c r="L27" s="125">
        <f t="shared" si="7"/>
        <v>0</v>
      </c>
    </row>
    <row r="28" spans="1:12" ht="13.5" hidden="1">
      <c r="A28" s="89"/>
      <c r="B28" s="272" t="s">
        <v>88</v>
      </c>
      <c r="C28" s="272"/>
      <c r="D28" s="272"/>
      <c r="E28" s="272"/>
      <c r="F28" s="78">
        <f aca="true" t="shared" si="8" ref="F28:L28">+F30</f>
        <v>0</v>
      </c>
      <c r="G28" s="78">
        <f t="shared" si="8"/>
        <v>0</v>
      </c>
      <c r="H28" s="78">
        <f t="shared" si="8"/>
        <v>0</v>
      </c>
      <c r="I28" s="78">
        <f t="shared" si="8"/>
        <v>0</v>
      </c>
      <c r="J28" s="78">
        <f t="shared" si="8"/>
        <v>0</v>
      </c>
      <c r="K28" s="78"/>
      <c r="L28" s="79">
        <f t="shared" si="8"/>
        <v>0</v>
      </c>
    </row>
    <row r="29" spans="1:12" ht="13.5" hidden="1">
      <c r="A29" s="89"/>
      <c r="B29" s="273" t="s">
        <v>89</v>
      </c>
      <c r="C29" s="273"/>
      <c r="D29" s="273"/>
      <c r="E29" s="273"/>
      <c r="F29" s="80"/>
      <c r="G29" s="80"/>
      <c r="H29" s="80"/>
      <c r="I29" s="80">
        <f>+I33</f>
        <v>0</v>
      </c>
      <c r="J29" s="80">
        <f>+J33</f>
        <v>0</v>
      </c>
      <c r="K29" s="80"/>
      <c r="L29" s="81">
        <f>+L33</f>
        <v>0</v>
      </c>
    </row>
    <row r="30" spans="1:12" ht="36" customHeight="1" hidden="1">
      <c r="A30" s="277"/>
      <c r="B30" s="82" t="s">
        <v>99</v>
      </c>
      <c r="C30" s="284" t="s">
        <v>100</v>
      </c>
      <c r="D30" s="278"/>
      <c r="E30" s="278"/>
      <c r="F30" s="288"/>
      <c r="G30" s="288"/>
      <c r="H30" s="288"/>
      <c r="I30" s="288"/>
      <c r="J30" s="288"/>
      <c r="K30" s="84"/>
      <c r="L30" s="289"/>
    </row>
    <row r="31" spans="1:12" ht="13.5" customHeight="1" hidden="1">
      <c r="A31" s="277"/>
      <c r="B31" s="75" t="s">
        <v>101</v>
      </c>
      <c r="C31" s="287"/>
      <c r="D31" s="278"/>
      <c r="E31" s="278"/>
      <c r="F31" s="288"/>
      <c r="G31" s="288"/>
      <c r="H31" s="288"/>
      <c r="I31" s="288"/>
      <c r="J31" s="288"/>
      <c r="K31" s="84"/>
      <c r="L31" s="289"/>
    </row>
    <row r="32" spans="1:12" ht="13.5" hidden="1">
      <c r="A32" s="77"/>
      <c r="B32" s="75" t="s">
        <v>102</v>
      </c>
      <c r="C32" s="285"/>
      <c r="D32" s="83"/>
      <c r="E32" s="83"/>
      <c r="F32" s="84"/>
      <c r="G32" s="84"/>
      <c r="H32" s="84"/>
      <c r="I32" s="84"/>
      <c r="J32" s="84"/>
      <c r="K32" s="84"/>
      <c r="L32" s="86"/>
    </row>
    <row r="33" spans="1:12" ht="36.75" customHeight="1" hidden="1">
      <c r="A33" s="277"/>
      <c r="B33" s="82" t="s">
        <v>103</v>
      </c>
      <c r="C33" s="281" t="s">
        <v>94</v>
      </c>
      <c r="D33" s="278"/>
      <c r="E33" s="278"/>
      <c r="F33" s="288"/>
      <c r="G33" s="288"/>
      <c r="H33" s="288"/>
      <c r="I33" s="288"/>
      <c r="J33" s="288"/>
      <c r="K33" s="84"/>
      <c r="L33" s="290"/>
    </row>
    <row r="34" spans="1:12" ht="13.5" customHeight="1" hidden="1">
      <c r="A34" s="277"/>
      <c r="B34" s="75" t="s">
        <v>101</v>
      </c>
      <c r="C34" s="281"/>
      <c r="D34" s="278"/>
      <c r="E34" s="278"/>
      <c r="F34" s="288"/>
      <c r="G34" s="288"/>
      <c r="H34" s="288"/>
      <c r="I34" s="288"/>
      <c r="J34" s="288"/>
      <c r="K34" s="84"/>
      <c r="L34" s="290"/>
    </row>
    <row r="35" spans="1:12" ht="13.5" hidden="1">
      <c r="A35" s="77"/>
      <c r="B35" s="75" t="s">
        <v>104</v>
      </c>
      <c r="C35" s="281"/>
      <c r="D35" s="83"/>
      <c r="E35" s="83"/>
      <c r="F35" s="84"/>
      <c r="G35" s="84"/>
      <c r="H35" s="84"/>
      <c r="I35" s="84"/>
      <c r="J35" s="84"/>
      <c r="K35" s="84"/>
      <c r="L35" s="86"/>
    </row>
    <row r="36" spans="1:12" ht="13.5" customHeight="1" hidden="1">
      <c r="A36" s="291"/>
      <c r="B36" s="271"/>
      <c r="C36" s="281"/>
      <c r="D36" s="278"/>
      <c r="E36" s="271"/>
      <c r="F36" s="288"/>
      <c r="G36" s="288"/>
      <c r="H36" s="288"/>
      <c r="I36" s="288"/>
      <c r="J36" s="288"/>
      <c r="K36" s="84"/>
      <c r="L36" s="290"/>
    </row>
    <row r="37" spans="1:12" ht="13.5" customHeight="1" hidden="1">
      <c r="A37" s="291"/>
      <c r="B37" s="271"/>
      <c r="C37" s="281"/>
      <c r="D37" s="278"/>
      <c r="E37" s="271"/>
      <c r="F37" s="288"/>
      <c r="G37" s="288"/>
      <c r="H37" s="288"/>
      <c r="I37" s="288"/>
      <c r="J37" s="288"/>
      <c r="K37" s="84"/>
      <c r="L37" s="290"/>
    </row>
    <row r="38" spans="1:12" ht="20.25" customHeight="1">
      <c r="A38" s="89"/>
      <c r="B38" s="275" t="s">
        <v>105</v>
      </c>
      <c r="C38" s="275"/>
      <c r="D38" s="275"/>
      <c r="E38" s="275"/>
      <c r="F38" s="124">
        <f aca="true" t="shared" si="9" ref="F38:L38">+F39+F40</f>
        <v>14772045</v>
      </c>
      <c r="G38" s="124">
        <f t="shared" si="9"/>
        <v>2648970</v>
      </c>
      <c r="H38" s="124">
        <f t="shared" si="9"/>
        <v>2500000</v>
      </c>
      <c r="I38" s="124">
        <f t="shared" si="9"/>
        <v>2769000</v>
      </c>
      <c r="J38" s="124">
        <f t="shared" si="9"/>
        <v>2244000</v>
      </c>
      <c r="K38" s="124">
        <f t="shared" si="9"/>
        <v>2780000</v>
      </c>
      <c r="L38" s="124">
        <f t="shared" si="9"/>
        <v>12525000</v>
      </c>
    </row>
    <row r="39" spans="1:12" ht="13.5">
      <c r="A39" s="89"/>
      <c r="B39" s="272" t="s">
        <v>88</v>
      </c>
      <c r="C39" s="272"/>
      <c r="D39" s="272"/>
      <c r="E39" s="272"/>
      <c r="F39" s="78">
        <f aca="true" t="shared" si="10" ref="F39:L39">+F41</f>
        <v>0</v>
      </c>
      <c r="G39" s="78">
        <f t="shared" si="10"/>
        <v>0</v>
      </c>
      <c r="H39" s="78">
        <f t="shared" si="10"/>
        <v>0</v>
      </c>
      <c r="I39" s="78">
        <f t="shared" si="10"/>
        <v>0</v>
      </c>
      <c r="J39" s="78">
        <f t="shared" si="10"/>
        <v>0</v>
      </c>
      <c r="K39" s="78"/>
      <c r="L39" s="79">
        <f t="shared" si="10"/>
        <v>0</v>
      </c>
    </row>
    <row r="40" spans="1:12" ht="13.5">
      <c r="A40" s="89"/>
      <c r="B40" s="273" t="s">
        <v>89</v>
      </c>
      <c r="C40" s="273"/>
      <c r="D40" s="273"/>
      <c r="E40" s="273"/>
      <c r="F40" s="80">
        <f aca="true" t="shared" si="11" ref="F40:L40">SUM(F45,F51,F58)</f>
        <v>14772045</v>
      </c>
      <c r="G40" s="80">
        <f t="shared" si="11"/>
        <v>2648970</v>
      </c>
      <c r="H40" s="80">
        <f t="shared" si="11"/>
        <v>2500000</v>
      </c>
      <c r="I40" s="80">
        <f t="shared" si="11"/>
        <v>2769000</v>
      </c>
      <c r="J40" s="80">
        <f t="shared" si="11"/>
        <v>2244000</v>
      </c>
      <c r="K40" s="80">
        <f t="shared" si="11"/>
        <v>2780000</v>
      </c>
      <c r="L40" s="80">
        <f t="shared" si="11"/>
        <v>12525000</v>
      </c>
    </row>
    <row r="41" spans="1:12" ht="48.75" customHeight="1" hidden="1">
      <c r="A41" s="277"/>
      <c r="B41" s="82" t="s">
        <v>106</v>
      </c>
      <c r="C41" s="281" t="s">
        <v>94</v>
      </c>
      <c r="D41" s="278"/>
      <c r="E41" s="278"/>
      <c r="F41" s="288"/>
      <c r="G41" s="288"/>
      <c r="H41" s="288"/>
      <c r="I41" s="288"/>
      <c r="J41" s="288"/>
      <c r="K41" s="84"/>
      <c r="L41" s="289"/>
    </row>
    <row r="42" spans="1:12" ht="13.5" customHeight="1" hidden="1">
      <c r="A42" s="277"/>
      <c r="B42" s="75" t="s">
        <v>96</v>
      </c>
      <c r="C42" s="281"/>
      <c r="D42" s="278"/>
      <c r="E42" s="278"/>
      <c r="F42" s="288"/>
      <c r="G42" s="288"/>
      <c r="H42" s="288"/>
      <c r="I42" s="288"/>
      <c r="J42" s="288"/>
      <c r="K42" s="84"/>
      <c r="L42" s="289"/>
    </row>
    <row r="43" spans="1:12" ht="13.5" hidden="1">
      <c r="A43" s="77"/>
      <c r="B43" s="90" t="s">
        <v>107</v>
      </c>
      <c r="C43" s="91"/>
      <c r="D43" s="83"/>
      <c r="E43" s="83"/>
      <c r="F43" s="84"/>
      <c r="G43" s="84"/>
      <c r="H43" s="84"/>
      <c r="I43" s="84"/>
      <c r="J43" s="84"/>
      <c r="K43" s="84"/>
      <c r="L43" s="86"/>
    </row>
    <row r="44" spans="1:12" ht="13.5" hidden="1">
      <c r="A44" s="120"/>
      <c r="B44" s="121" t="s">
        <v>108</v>
      </c>
      <c r="C44" s="103"/>
      <c r="D44" s="107"/>
      <c r="E44" s="107"/>
      <c r="F44" s="108"/>
      <c r="G44" s="108"/>
      <c r="H44" s="108"/>
      <c r="I44" s="108"/>
      <c r="J44" s="108"/>
      <c r="K44" s="108"/>
      <c r="L44" s="109"/>
    </row>
    <row r="45" spans="1:12" ht="48.75" customHeight="1">
      <c r="A45" s="292"/>
      <c r="B45" s="113" t="s">
        <v>120</v>
      </c>
      <c r="C45" s="293" t="s">
        <v>94</v>
      </c>
      <c r="D45" s="295"/>
      <c r="E45" s="295"/>
      <c r="F45" s="296">
        <f aca="true" t="shared" si="12" ref="F45:L45">SUM(F47:F50)</f>
        <v>2994000</v>
      </c>
      <c r="G45" s="296">
        <f t="shared" si="12"/>
        <v>0</v>
      </c>
      <c r="H45" s="296">
        <f t="shared" si="12"/>
        <v>500000</v>
      </c>
      <c r="I45" s="296">
        <f t="shared" si="12"/>
        <v>500000</v>
      </c>
      <c r="J45" s="296">
        <f t="shared" si="12"/>
        <v>800000</v>
      </c>
      <c r="K45" s="296">
        <f t="shared" si="12"/>
        <v>800000</v>
      </c>
      <c r="L45" s="296">
        <f t="shared" si="12"/>
        <v>2600000</v>
      </c>
    </row>
    <row r="46" spans="1:12" ht="13.5">
      <c r="A46" s="277"/>
      <c r="B46" s="75" t="s">
        <v>96</v>
      </c>
      <c r="C46" s="281"/>
      <c r="D46" s="278"/>
      <c r="E46" s="278"/>
      <c r="F46" s="276"/>
      <c r="G46" s="276"/>
      <c r="H46" s="276"/>
      <c r="I46" s="276"/>
      <c r="J46" s="276"/>
      <c r="K46" s="276"/>
      <c r="L46" s="276"/>
    </row>
    <row r="47" spans="1:12" ht="25.5">
      <c r="A47" s="77"/>
      <c r="B47" s="104" t="s">
        <v>121</v>
      </c>
      <c r="C47" s="281"/>
      <c r="D47" s="83">
        <v>2010</v>
      </c>
      <c r="E47" s="83">
        <v>2016</v>
      </c>
      <c r="F47" s="84">
        <v>1194000</v>
      </c>
      <c r="G47" s="84"/>
      <c r="H47" s="84"/>
      <c r="I47" s="84"/>
      <c r="J47" s="84"/>
      <c r="K47" s="84">
        <v>800000</v>
      </c>
      <c r="L47" s="85">
        <v>800000</v>
      </c>
    </row>
    <row r="48" spans="1:12" ht="13.5">
      <c r="A48" s="77"/>
      <c r="B48" s="75" t="s">
        <v>119</v>
      </c>
      <c r="C48" s="281"/>
      <c r="D48" s="83">
        <v>2015</v>
      </c>
      <c r="E48" s="83">
        <v>2015</v>
      </c>
      <c r="F48" s="84">
        <v>800000</v>
      </c>
      <c r="G48" s="84"/>
      <c r="H48" s="84"/>
      <c r="I48" s="87"/>
      <c r="J48" s="87">
        <v>800000</v>
      </c>
      <c r="K48" s="87"/>
      <c r="L48" s="86">
        <v>800000</v>
      </c>
    </row>
    <row r="49" spans="1:12" ht="13.5">
      <c r="A49" s="89"/>
      <c r="B49" s="75" t="s">
        <v>128</v>
      </c>
      <c r="C49" s="281"/>
      <c r="D49" s="83">
        <v>2013</v>
      </c>
      <c r="E49" s="83">
        <v>2013</v>
      </c>
      <c r="F49" s="84">
        <v>500000</v>
      </c>
      <c r="G49" s="84"/>
      <c r="H49" s="84">
        <v>500000</v>
      </c>
      <c r="I49" s="87"/>
      <c r="J49" s="87"/>
      <c r="K49" s="87"/>
      <c r="L49" s="86">
        <v>500000</v>
      </c>
    </row>
    <row r="50" spans="1:12" ht="13.5">
      <c r="A50" s="115"/>
      <c r="B50" s="122" t="s">
        <v>140</v>
      </c>
      <c r="C50" s="294"/>
      <c r="D50" s="117">
        <v>2014</v>
      </c>
      <c r="E50" s="117">
        <v>2014</v>
      </c>
      <c r="F50" s="118">
        <v>500000</v>
      </c>
      <c r="G50" s="118"/>
      <c r="H50" s="118"/>
      <c r="I50" s="101">
        <v>500000</v>
      </c>
      <c r="J50" s="101"/>
      <c r="K50" s="101"/>
      <c r="L50" s="119">
        <v>500000</v>
      </c>
    </row>
    <row r="51" spans="1:12" ht="48.75">
      <c r="A51" s="112"/>
      <c r="B51" s="113" t="s">
        <v>122</v>
      </c>
      <c r="C51" s="298" t="s">
        <v>94</v>
      </c>
      <c r="D51" s="105"/>
      <c r="E51" s="105"/>
      <c r="F51" s="114">
        <f aca="true" t="shared" si="13" ref="F51:K51">SUM(F53:F57)</f>
        <v>8899145</v>
      </c>
      <c r="G51" s="114">
        <f t="shared" si="13"/>
        <v>2080070</v>
      </c>
      <c r="H51" s="114">
        <f t="shared" si="13"/>
        <v>250000</v>
      </c>
      <c r="I51" s="114">
        <f t="shared" si="13"/>
        <v>1709000</v>
      </c>
      <c r="J51" s="114">
        <f t="shared" si="13"/>
        <v>1444000</v>
      </c>
      <c r="K51" s="114">
        <f t="shared" si="13"/>
        <v>1980000</v>
      </c>
      <c r="L51" s="114">
        <f>SUM(L53:L57)</f>
        <v>7083000</v>
      </c>
    </row>
    <row r="52" spans="1:12" ht="13.5">
      <c r="A52" s="89"/>
      <c r="B52" s="104" t="s">
        <v>96</v>
      </c>
      <c r="C52" s="299"/>
      <c r="D52" s="83"/>
      <c r="E52" s="83"/>
      <c r="F52" s="84"/>
      <c r="G52" s="84"/>
      <c r="H52" s="84"/>
      <c r="I52" s="87"/>
      <c r="J52" s="87"/>
      <c r="K52" s="87"/>
      <c r="L52" s="86"/>
    </row>
    <row r="53" spans="1:12" ht="25.5">
      <c r="A53" s="89"/>
      <c r="B53" s="104" t="s">
        <v>133</v>
      </c>
      <c r="C53" s="299"/>
      <c r="D53" s="83">
        <v>2009</v>
      </c>
      <c r="E53" s="83">
        <v>2016</v>
      </c>
      <c r="F53" s="84">
        <v>1700000</v>
      </c>
      <c r="G53" s="84"/>
      <c r="H53" s="84"/>
      <c r="I53" s="87">
        <v>700000</v>
      </c>
      <c r="J53" s="87">
        <v>254000</v>
      </c>
      <c r="K53" s="87">
        <v>500000</v>
      </c>
      <c r="L53" s="86">
        <v>1454000</v>
      </c>
    </row>
    <row r="54" spans="1:12" ht="25.5">
      <c r="A54" s="89"/>
      <c r="B54" s="104" t="s">
        <v>134</v>
      </c>
      <c r="C54" s="299"/>
      <c r="D54" s="83">
        <v>2009</v>
      </c>
      <c r="E54" s="83">
        <v>2015</v>
      </c>
      <c r="F54" s="84">
        <v>1969070</v>
      </c>
      <c r="G54" s="84">
        <v>380070</v>
      </c>
      <c r="H54" s="84"/>
      <c r="I54" s="87">
        <v>512000</v>
      </c>
      <c r="J54" s="87">
        <v>390000</v>
      </c>
      <c r="K54" s="87"/>
      <c r="L54" s="86">
        <v>902000</v>
      </c>
    </row>
    <row r="55" spans="1:12" ht="38.25">
      <c r="A55" s="179"/>
      <c r="B55" s="177" t="s">
        <v>135</v>
      </c>
      <c r="C55" s="299"/>
      <c r="D55" s="83">
        <v>2009</v>
      </c>
      <c r="E55" s="107">
        <v>2016</v>
      </c>
      <c r="F55" s="84">
        <v>3530075</v>
      </c>
      <c r="G55" s="84">
        <v>1700000</v>
      </c>
      <c r="H55" s="108">
        <v>250000</v>
      </c>
      <c r="I55" s="173">
        <v>497000</v>
      </c>
      <c r="J55" s="173"/>
      <c r="K55" s="87">
        <v>580000</v>
      </c>
      <c r="L55" s="86">
        <v>3027000</v>
      </c>
    </row>
    <row r="56" spans="1:12" ht="13.5">
      <c r="A56" s="179"/>
      <c r="B56" s="104" t="s">
        <v>125</v>
      </c>
      <c r="C56" s="299"/>
      <c r="D56" s="132">
        <v>2009</v>
      </c>
      <c r="E56" s="83">
        <v>2016</v>
      </c>
      <c r="F56" s="133">
        <v>900000</v>
      </c>
      <c r="G56" s="133"/>
      <c r="H56" s="84"/>
      <c r="I56" s="87"/>
      <c r="J56" s="87"/>
      <c r="K56" s="87">
        <v>900000</v>
      </c>
      <c r="L56" s="172">
        <v>900000</v>
      </c>
    </row>
    <row r="57" spans="1:12" ht="25.5">
      <c r="A57" s="131"/>
      <c r="B57" s="178" t="s">
        <v>124</v>
      </c>
      <c r="C57" s="302"/>
      <c r="D57" s="83">
        <v>2009</v>
      </c>
      <c r="E57" s="176">
        <v>2015</v>
      </c>
      <c r="F57" s="84">
        <v>800000</v>
      </c>
      <c r="G57" s="84"/>
      <c r="H57" s="133"/>
      <c r="I57" s="175"/>
      <c r="J57" s="175">
        <v>800000</v>
      </c>
      <c r="K57" s="134"/>
      <c r="L57" s="86">
        <v>800000</v>
      </c>
    </row>
    <row r="58" spans="1:12" ht="36.75">
      <c r="A58" s="89"/>
      <c r="B58" s="171" t="s">
        <v>137</v>
      </c>
      <c r="C58" s="300" t="s">
        <v>94</v>
      </c>
      <c r="D58" s="176"/>
      <c r="E58" s="176"/>
      <c r="F58" s="106">
        <f>SUM(F60:F63)</f>
        <v>2878900</v>
      </c>
      <c r="G58" s="106">
        <f>SUM(G60:G63)</f>
        <v>568900</v>
      </c>
      <c r="H58" s="106">
        <f>SUM(H60:H63)</f>
        <v>1750000</v>
      </c>
      <c r="I58" s="174">
        <f>SUM(I60:I63)</f>
        <v>560000</v>
      </c>
      <c r="J58" s="174">
        <f>J63</f>
        <v>0</v>
      </c>
      <c r="K58" s="106">
        <f>K63</f>
        <v>0</v>
      </c>
      <c r="L58" s="174">
        <f>SUM(L60:L63)</f>
        <v>2842000</v>
      </c>
    </row>
    <row r="59" spans="1:12" ht="13.5">
      <c r="A59" s="89"/>
      <c r="B59" s="104" t="s">
        <v>96</v>
      </c>
      <c r="C59" s="299"/>
      <c r="D59" s="83"/>
      <c r="E59" s="83"/>
      <c r="F59" s="84"/>
      <c r="G59" s="84"/>
      <c r="H59" s="84"/>
      <c r="I59" s="87"/>
      <c r="J59" s="87"/>
      <c r="K59" s="87"/>
      <c r="L59" s="86"/>
    </row>
    <row r="60" spans="1:12" ht="38.25">
      <c r="A60" s="179"/>
      <c r="B60" s="177" t="s">
        <v>144</v>
      </c>
      <c r="C60" s="299"/>
      <c r="D60" s="107">
        <v>2012</v>
      </c>
      <c r="E60" s="107">
        <v>2014</v>
      </c>
      <c r="F60" s="108">
        <v>574760</v>
      </c>
      <c r="G60" s="108">
        <v>14760</v>
      </c>
      <c r="H60" s="108">
        <v>330000</v>
      </c>
      <c r="I60" s="173">
        <v>230000</v>
      </c>
      <c r="J60" s="173"/>
      <c r="K60" s="173"/>
      <c r="L60" s="246">
        <v>560000</v>
      </c>
    </row>
    <row r="61" spans="1:12" ht="38.25">
      <c r="A61" s="179"/>
      <c r="B61" s="177" t="s">
        <v>145</v>
      </c>
      <c r="C61" s="299"/>
      <c r="D61" s="107">
        <v>2012</v>
      </c>
      <c r="E61" s="107">
        <v>2014</v>
      </c>
      <c r="F61" s="108">
        <v>259840</v>
      </c>
      <c r="G61" s="108">
        <v>9840</v>
      </c>
      <c r="H61" s="108">
        <v>150000</v>
      </c>
      <c r="I61" s="173">
        <v>100000</v>
      </c>
      <c r="J61" s="173"/>
      <c r="K61" s="173"/>
      <c r="L61" s="246">
        <v>250000</v>
      </c>
    </row>
    <row r="62" spans="1:12" ht="38.25">
      <c r="A62" s="179"/>
      <c r="B62" s="177" t="s">
        <v>146</v>
      </c>
      <c r="C62" s="299"/>
      <c r="D62" s="107">
        <v>2012</v>
      </c>
      <c r="E62" s="107">
        <v>2014</v>
      </c>
      <c r="F62" s="108">
        <v>622300</v>
      </c>
      <c r="G62" s="108">
        <v>12300</v>
      </c>
      <c r="H62" s="108">
        <v>380000</v>
      </c>
      <c r="I62" s="173">
        <v>230000</v>
      </c>
      <c r="J62" s="173"/>
      <c r="K62" s="173"/>
      <c r="L62" s="246">
        <v>610000</v>
      </c>
    </row>
    <row r="63" spans="1:12" ht="38.25">
      <c r="A63" s="115"/>
      <c r="B63" s="116" t="s">
        <v>148</v>
      </c>
      <c r="C63" s="301"/>
      <c r="D63" s="117">
        <v>2012</v>
      </c>
      <c r="E63" s="117">
        <v>2013</v>
      </c>
      <c r="F63" s="118">
        <v>1422000</v>
      </c>
      <c r="G63" s="118">
        <v>532000</v>
      </c>
      <c r="H63" s="118">
        <v>890000</v>
      </c>
      <c r="I63" s="101"/>
      <c r="J63" s="101"/>
      <c r="K63" s="101"/>
      <c r="L63" s="247">
        <v>1422000</v>
      </c>
    </row>
    <row r="64" spans="1:12" ht="63.75" customHeight="1" hidden="1">
      <c r="A64" s="111"/>
      <c r="B64" s="297" t="s">
        <v>109</v>
      </c>
      <c r="C64" s="297"/>
      <c r="D64" s="297"/>
      <c r="E64" s="297"/>
      <c r="F64" s="123">
        <f aca="true" t="shared" si="14" ref="F64:L64">+F65+F66</f>
        <v>0</v>
      </c>
      <c r="G64" s="123">
        <f t="shared" si="14"/>
        <v>0</v>
      </c>
      <c r="H64" s="123">
        <f t="shared" si="14"/>
        <v>0</v>
      </c>
      <c r="I64" s="123">
        <f t="shared" si="14"/>
        <v>0</v>
      </c>
      <c r="J64" s="123">
        <f t="shared" si="14"/>
        <v>0</v>
      </c>
      <c r="K64" s="123"/>
      <c r="L64" s="248">
        <f t="shared" si="14"/>
        <v>0</v>
      </c>
    </row>
    <row r="65" spans="1:12" ht="13.5" hidden="1">
      <c r="A65" s="89"/>
      <c r="B65" s="272" t="s">
        <v>88</v>
      </c>
      <c r="C65" s="272"/>
      <c r="D65" s="272"/>
      <c r="E65" s="272"/>
      <c r="F65" s="78"/>
      <c r="G65" s="78"/>
      <c r="H65" s="78"/>
      <c r="I65" s="92"/>
      <c r="J65" s="92"/>
      <c r="K65" s="92"/>
      <c r="L65" s="249"/>
    </row>
    <row r="66" spans="1:12" ht="13.5" hidden="1">
      <c r="A66" s="89"/>
      <c r="B66" s="273" t="s">
        <v>89</v>
      </c>
      <c r="C66" s="273"/>
      <c r="D66" s="273"/>
      <c r="E66" s="273"/>
      <c r="F66" s="80"/>
      <c r="G66" s="80"/>
      <c r="H66" s="80"/>
      <c r="I66" s="93"/>
      <c r="J66" s="93"/>
      <c r="K66" s="93"/>
      <c r="L66" s="250"/>
    </row>
    <row r="67" spans="1:12" ht="13.5" hidden="1">
      <c r="A67" s="77"/>
      <c r="B67" s="75" t="s">
        <v>110</v>
      </c>
      <c r="C67" s="281" t="s">
        <v>94</v>
      </c>
      <c r="D67" s="83">
        <v>2010</v>
      </c>
      <c r="E67" s="83">
        <v>2012</v>
      </c>
      <c r="F67" s="84"/>
      <c r="G67" s="84"/>
      <c r="H67" s="84"/>
      <c r="I67" s="84"/>
      <c r="J67" s="84"/>
      <c r="K67" s="84"/>
      <c r="L67" s="251"/>
    </row>
    <row r="68" spans="1:12" ht="13.5" hidden="1">
      <c r="A68" s="77"/>
      <c r="B68" s="75" t="s">
        <v>111</v>
      </c>
      <c r="C68" s="281"/>
      <c r="D68" s="83">
        <v>2010</v>
      </c>
      <c r="E68" s="83">
        <v>2011</v>
      </c>
      <c r="F68" s="84"/>
      <c r="G68" s="84"/>
      <c r="H68" s="87"/>
      <c r="I68" s="87"/>
      <c r="J68" s="87"/>
      <c r="K68" s="87"/>
      <c r="L68" s="252"/>
    </row>
    <row r="69" spans="1:12" ht="13.5" hidden="1">
      <c r="A69" s="89"/>
      <c r="B69" s="75" t="s">
        <v>112</v>
      </c>
      <c r="C69" s="281"/>
      <c r="D69" s="83">
        <v>2009</v>
      </c>
      <c r="E69" s="83">
        <v>2012</v>
      </c>
      <c r="F69" s="84"/>
      <c r="G69" s="84"/>
      <c r="H69" s="84"/>
      <c r="I69" s="87"/>
      <c r="J69" s="87"/>
      <c r="K69" s="87"/>
      <c r="L69" s="252"/>
    </row>
    <row r="70" spans="1:12" ht="36" customHeight="1" hidden="1">
      <c r="A70" s="89"/>
      <c r="B70" s="275" t="s">
        <v>113</v>
      </c>
      <c r="C70" s="275"/>
      <c r="D70" s="275"/>
      <c r="E70" s="275"/>
      <c r="F70" s="84">
        <f aca="true" t="shared" si="15" ref="F70:L70">+F71</f>
        <v>0</v>
      </c>
      <c r="G70" s="84">
        <f t="shared" si="15"/>
        <v>0</v>
      </c>
      <c r="H70" s="84">
        <f t="shared" si="15"/>
        <v>0</v>
      </c>
      <c r="I70" s="84">
        <f t="shared" si="15"/>
        <v>0</v>
      </c>
      <c r="J70" s="84">
        <f t="shared" si="15"/>
        <v>0</v>
      </c>
      <c r="K70" s="84"/>
      <c r="L70" s="251">
        <f t="shared" si="15"/>
        <v>0</v>
      </c>
    </row>
    <row r="71" spans="1:12" ht="13.5" hidden="1">
      <c r="A71" s="89"/>
      <c r="B71" s="272" t="s">
        <v>88</v>
      </c>
      <c r="C71" s="272"/>
      <c r="D71" s="272"/>
      <c r="E71" s="272"/>
      <c r="F71" s="78"/>
      <c r="G71" s="78"/>
      <c r="H71" s="92"/>
      <c r="I71" s="92"/>
      <c r="J71" s="92"/>
      <c r="K71" s="92"/>
      <c r="L71" s="253"/>
    </row>
    <row r="72" spans="1:12" ht="13.5" hidden="1">
      <c r="A72" s="77"/>
      <c r="B72" s="75" t="s">
        <v>114</v>
      </c>
      <c r="C72" s="281" t="s">
        <v>94</v>
      </c>
      <c r="D72" s="83" t="s">
        <v>115</v>
      </c>
      <c r="E72" s="83">
        <v>2011</v>
      </c>
      <c r="F72" s="84"/>
      <c r="G72" s="84"/>
      <c r="H72" s="84"/>
      <c r="I72" s="84"/>
      <c r="J72" s="84"/>
      <c r="K72" s="84"/>
      <c r="L72" s="251"/>
    </row>
    <row r="73" spans="1:12" ht="13.5" hidden="1">
      <c r="A73" s="77"/>
      <c r="B73" s="95"/>
      <c r="C73" s="281"/>
      <c r="D73" s="96"/>
      <c r="E73" s="94"/>
      <c r="F73" s="87"/>
      <c r="G73" s="87"/>
      <c r="H73" s="87"/>
      <c r="I73" s="87"/>
      <c r="J73" s="87"/>
      <c r="K73" s="87"/>
      <c r="L73" s="254"/>
    </row>
    <row r="74" spans="1:12" ht="13.5" hidden="1">
      <c r="A74" s="77"/>
      <c r="B74" s="95"/>
      <c r="C74" s="307"/>
      <c r="D74" s="96"/>
      <c r="E74" s="96"/>
      <c r="F74" s="87"/>
      <c r="G74" s="87"/>
      <c r="H74" s="87"/>
      <c r="I74" s="87"/>
      <c r="J74" s="87"/>
      <c r="K74" s="87"/>
      <c r="L74" s="254"/>
    </row>
    <row r="75" spans="1:12" ht="13.5" customHeight="1" hidden="1">
      <c r="A75" s="277"/>
      <c r="B75" s="316"/>
      <c r="C75" s="307"/>
      <c r="D75" s="303"/>
      <c r="E75" s="305"/>
      <c r="F75" s="310"/>
      <c r="G75" s="310"/>
      <c r="H75" s="310"/>
      <c r="I75" s="310"/>
      <c r="J75" s="310"/>
      <c r="K75" s="87"/>
      <c r="L75" s="312"/>
    </row>
    <row r="76" spans="1:12" ht="13.5" customHeight="1" hidden="1">
      <c r="A76" s="277"/>
      <c r="B76" s="316"/>
      <c r="C76" s="307"/>
      <c r="D76" s="303"/>
      <c r="E76" s="305"/>
      <c r="F76" s="310"/>
      <c r="G76" s="310"/>
      <c r="H76" s="310"/>
      <c r="I76" s="310"/>
      <c r="J76" s="310"/>
      <c r="K76" s="87"/>
      <c r="L76" s="312"/>
    </row>
    <row r="77" spans="1:12" ht="13.5" customHeight="1" hidden="1">
      <c r="A77" s="315"/>
      <c r="B77" s="317"/>
      <c r="C77" s="308"/>
      <c r="D77" s="304"/>
      <c r="E77" s="306"/>
      <c r="F77" s="311"/>
      <c r="G77" s="311"/>
      <c r="H77" s="311"/>
      <c r="I77" s="311"/>
      <c r="J77" s="311"/>
      <c r="K77" s="101"/>
      <c r="L77" s="313"/>
    </row>
    <row r="78" ht="12.75">
      <c r="L78" s="255"/>
    </row>
    <row r="79" spans="1:12" ht="47.25" customHeight="1">
      <c r="A79" s="314" t="s">
        <v>116</v>
      </c>
      <c r="B79" s="309"/>
      <c r="C79" s="309"/>
      <c r="D79" s="309"/>
      <c r="E79" s="309"/>
      <c r="F79" s="309"/>
      <c r="G79" s="309"/>
      <c r="H79" s="309"/>
      <c r="I79" s="309"/>
      <c r="J79" s="309"/>
      <c r="K79" s="309"/>
      <c r="L79" s="309"/>
    </row>
    <row r="80" spans="1:12" ht="84" customHeight="1">
      <c r="A80" s="309" t="s">
        <v>117</v>
      </c>
      <c r="B80" s="309"/>
      <c r="C80" s="309"/>
      <c r="D80" s="309"/>
      <c r="E80" s="309"/>
      <c r="F80" s="309"/>
      <c r="G80" s="309"/>
      <c r="H80" s="309"/>
      <c r="I80" s="309"/>
      <c r="J80" s="309"/>
      <c r="K80" s="309"/>
      <c r="L80" s="309"/>
    </row>
  </sheetData>
  <sheetProtection/>
  <mergeCells count="138">
    <mergeCell ref="A80:L80"/>
    <mergeCell ref="J75:J77"/>
    <mergeCell ref="L75:L77"/>
    <mergeCell ref="A79:L79"/>
    <mergeCell ref="F75:F77"/>
    <mergeCell ref="G75:G77"/>
    <mergeCell ref="H75:H77"/>
    <mergeCell ref="I75:I77"/>
    <mergeCell ref="A75:A77"/>
    <mergeCell ref="B75:B77"/>
    <mergeCell ref="D75:D77"/>
    <mergeCell ref="E75:E77"/>
    <mergeCell ref="B70:E70"/>
    <mergeCell ref="B71:E71"/>
    <mergeCell ref="C72:C73"/>
    <mergeCell ref="C74:C77"/>
    <mergeCell ref="J45:J46"/>
    <mergeCell ref="L45:L46"/>
    <mergeCell ref="B64:E64"/>
    <mergeCell ref="B65:E65"/>
    <mergeCell ref="B66:E66"/>
    <mergeCell ref="C67:C69"/>
    <mergeCell ref="K45:K46"/>
    <mergeCell ref="C51:C55"/>
    <mergeCell ref="C58:C63"/>
    <mergeCell ref="C56:C57"/>
    <mergeCell ref="C33:C37"/>
    <mergeCell ref="L41:L42"/>
    <mergeCell ref="A45:A46"/>
    <mergeCell ref="C45:C50"/>
    <mergeCell ref="D45:D46"/>
    <mergeCell ref="E45:E46"/>
    <mergeCell ref="F45:F46"/>
    <mergeCell ref="G45:G46"/>
    <mergeCell ref="H45:H46"/>
    <mergeCell ref="I45:I46"/>
    <mergeCell ref="J41:J42"/>
    <mergeCell ref="B39:E39"/>
    <mergeCell ref="B40:E40"/>
    <mergeCell ref="F41:F42"/>
    <mergeCell ref="G41:G42"/>
    <mergeCell ref="H41:H42"/>
    <mergeCell ref="I41:I42"/>
    <mergeCell ref="A41:A42"/>
    <mergeCell ref="C41:C42"/>
    <mergeCell ref="D41:D42"/>
    <mergeCell ref="E41:E42"/>
    <mergeCell ref="L36:L37"/>
    <mergeCell ref="B38:E38"/>
    <mergeCell ref="F36:F37"/>
    <mergeCell ref="G36:G37"/>
    <mergeCell ref="H36:H37"/>
    <mergeCell ref="I36:I37"/>
    <mergeCell ref="I30:I31"/>
    <mergeCell ref="I33:I34"/>
    <mergeCell ref="J33:J34"/>
    <mergeCell ref="L33:L34"/>
    <mergeCell ref="A36:A37"/>
    <mergeCell ref="B36:B37"/>
    <mergeCell ref="D36:D37"/>
    <mergeCell ref="E36:E37"/>
    <mergeCell ref="J36:J37"/>
    <mergeCell ref="A33:A34"/>
    <mergeCell ref="L30:L31"/>
    <mergeCell ref="B29:E29"/>
    <mergeCell ref="G30:G31"/>
    <mergeCell ref="H30:H31"/>
    <mergeCell ref="F30:F31"/>
    <mergeCell ref="H33:H34"/>
    <mergeCell ref="D33:D34"/>
    <mergeCell ref="E33:E34"/>
    <mergeCell ref="F33:F34"/>
    <mergeCell ref="G33:G34"/>
    <mergeCell ref="A30:A31"/>
    <mergeCell ref="C30:C32"/>
    <mergeCell ref="D30:D31"/>
    <mergeCell ref="E30:E31"/>
    <mergeCell ref="L23:L24"/>
    <mergeCell ref="B27:E27"/>
    <mergeCell ref="F23:F24"/>
    <mergeCell ref="G23:G24"/>
    <mergeCell ref="H23:H24"/>
    <mergeCell ref="J30:J31"/>
    <mergeCell ref="J21:J22"/>
    <mergeCell ref="B28:E28"/>
    <mergeCell ref="A23:A24"/>
    <mergeCell ref="D23:D24"/>
    <mergeCell ref="E23:E24"/>
    <mergeCell ref="I23:I24"/>
    <mergeCell ref="J23:J24"/>
    <mergeCell ref="L21:L22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I17:I18"/>
    <mergeCell ref="J17:J18"/>
    <mergeCell ref="L17:L18"/>
    <mergeCell ref="G15:G16"/>
    <mergeCell ref="H15:H16"/>
    <mergeCell ref="I15:I16"/>
    <mergeCell ref="J15:J16"/>
    <mergeCell ref="L15:L16"/>
    <mergeCell ref="G17:G18"/>
    <mergeCell ref="H17:H18"/>
    <mergeCell ref="F15:F16"/>
    <mergeCell ref="A17:A18"/>
    <mergeCell ref="D17:D18"/>
    <mergeCell ref="A15:A16"/>
    <mergeCell ref="B15:B16"/>
    <mergeCell ref="C15:C20"/>
    <mergeCell ref="D15:D16"/>
    <mergeCell ref="E17:E18"/>
    <mergeCell ref="F17:F18"/>
    <mergeCell ref="B10:E10"/>
    <mergeCell ref="B11:E11"/>
    <mergeCell ref="B12:E12"/>
    <mergeCell ref="B13:E13"/>
    <mergeCell ref="B14:E14"/>
    <mergeCell ref="E15:E16"/>
    <mergeCell ref="B6:E6"/>
    <mergeCell ref="B7:E7"/>
    <mergeCell ref="B8:E8"/>
    <mergeCell ref="F3:F5"/>
    <mergeCell ref="G3:K3"/>
    <mergeCell ref="B9:E9"/>
    <mergeCell ref="A3:A5"/>
    <mergeCell ref="B3:B5"/>
    <mergeCell ref="C3:C5"/>
    <mergeCell ref="D3:E3"/>
    <mergeCell ref="L3:L5"/>
    <mergeCell ref="D4:E4"/>
    <mergeCell ref="G4:K4"/>
  </mergeCells>
  <hyperlinks>
    <hyperlink ref="L3" r:id="rId1" display="_ftn1"/>
    <hyperlink ref="B64" r:id="rId2" display="_ftn2"/>
    <hyperlink ref="A79" r:id="rId3" display="_ftnref1"/>
    <hyperlink ref="A80" r:id="rId4" display="_ftnref2"/>
  </hyperlinks>
  <printOptions/>
  <pageMargins left="0.75" right="0.75" top="1" bottom="1" header="0.5" footer="0.5"/>
  <pageSetup horizontalDpi="600" verticalDpi="600" orientation="portrait" paperSize="8" scale="77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Urząd Gminy Czępiń</cp:lastModifiedBy>
  <cp:lastPrinted>2012-07-04T22:44:24Z</cp:lastPrinted>
  <dcterms:created xsi:type="dcterms:W3CDTF">2010-09-24T07:39:40Z</dcterms:created>
  <dcterms:modified xsi:type="dcterms:W3CDTF">2012-07-24T06:08:10Z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