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00" activeTab="0"/>
  </bookViews>
  <sheets>
    <sheet name="budynki " sheetId="1" r:id="rId1"/>
    <sheet name="wyposażenie" sheetId="2" r:id="rId2"/>
    <sheet name="elektronika" sheetId="3" r:id="rId3"/>
    <sheet name="szkodowość" sheetId="4" r:id="rId4"/>
  </sheets>
  <definedNames>
    <definedName name="_xlnm.Print_Area" localSheetId="0">'budynki '!$A$4:$L$92</definedName>
    <definedName name="_xlnm.Print_Area" localSheetId="2">'elektronika'!$A$1:$E$131</definedName>
    <definedName name="_xlnm.Print_Area" localSheetId="1">'wyposażenie'!$A$1:$F$27</definedName>
  </definedNames>
  <calcPr fullCalcOnLoad="1"/>
</workbook>
</file>

<file path=xl/sharedStrings.xml><?xml version="1.0" encoding="utf-8"?>
<sst xmlns="http://schemas.openxmlformats.org/spreadsheetml/2006/main" count="748" uniqueCount="341">
  <si>
    <t>lp.</t>
  </si>
  <si>
    <t>rok budowy</t>
  </si>
  <si>
    <t>wartość (początkowa)</t>
  </si>
  <si>
    <t>nazwa środka trwałego</t>
  </si>
  <si>
    <t>rok produkcji</t>
  </si>
  <si>
    <t>lp</t>
  </si>
  <si>
    <t>Lp.</t>
  </si>
  <si>
    <t>lokalizacja (adres)</t>
  </si>
  <si>
    <t>Łącznie</t>
  </si>
  <si>
    <t>1.</t>
  </si>
  <si>
    <t xml:space="preserve">wartość początkowa (księgowa brutto)             </t>
  </si>
  <si>
    <t>Wykaz sprzętu elektronicznego stacjonarnego</t>
  </si>
  <si>
    <t>nazwa budynku / budowli</t>
  </si>
  <si>
    <t xml:space="preserve">zabezpieczenia                                       (znane zabiezpieczenia p-poż                                     i przeciw kradzieżowe)                                     </t>
  </si>
  <si>
    <t>2.</t>
  </si>
  <si>
    <t>3.</t>
  </si>
  <si>
    <t>4.</t>
  </si>
  <si>
    <t>5.</t>
  </si>
  <si>
    <t>6.</t>
  </si>
  <si>
    <t>7.</t>
  </si>
  <si>
    <t>8.</t>
  </si>
  <si>
    <t>9.</t>
  </si>
  <si>
    <t>Urząd Gminy</t>
  </si>
  <si>
    <t>1. Urząd Gminy</t>
  </si>
  <si>
    <t>3. Ośrodek Pomocy Społecznej w Lipuszu</t>
  </si>
  <si>
    <t>4. Zespół Szkół w Lipuszu</t>
  </si>
  <si>
    <t>Szkoła Podstawowa w Tuszkowach</t>
  </si>
  <si>
    <t>5. Szkoła Podstawowa w Tuszkowach</t>
  </si>
  <si>
    <t>Przedszkole Lipusz</t>
  </si>
  <si>
    <t>6. Przedszkole Lipusz</t>
  </si>
  <si>
    <t>Zespół Szkół w Lipuszu</t>
  </si>
  <si>
    <t>Gminny Ośrodek Kultury Sportu i Rekreacji</t>
  </si>
  <si>
    <t>8. Ochotnicza Straż Pożarna Lipusz</t>
  </si>
  <si>
    <t>2. Gminny Ośrodek Kultury Sportu i Rekreacji</t>
  </si>
  <si>
    <t>Wykaz sprzętu elektronicznego przenośnego</t>
  </si>
  <si>
    <t>7. Remiza OSP Tuszkowy</t>
  </si>
  <si>
    <t>Nazwa jednostki</t>
  </si>
  <si>
    <t>Urządzenia i wyposażenie</t>
  </si>
  <si>
    <t>Ośrodek Pomocy Społecznej</t>
  </si>
  <si>
    <t>Przedszkole w Lipuszu</t>
  </si>
  <si>
    <t>Zbiory biblioteczne</t>
  </si>
  <si>
    <t>Ochotnicza Straż Pożarna Tuszkowy</t>
  </si>
  <si>
    <t>Ochotnicza Straż Pożarna Lipusz</t>
  </si>
  <si>
    <t>powierzchnia m2</t>
  </si>
  <si>
    <t>Maszynownia-pompy ciepła</t>
  </si>
  <si>
    <t>Ośrodek Pomocy Społecznej w Lipuszu</t>
  </si>
  <si>
    <t>brak</t>
  </si>
  <si>
    <t>Łacznie</t>
  </si>
  <si>
    <t>9. Gminna Biblioteka Publiczna</t>
  </si>
  <si>
    <t>Liczba pracowników: 11</t>
  </si>
  <si>
    <t>zestaw komputerowy</t>
  </si>
  <si>
    <t>Czy budynek jest pod nadzorem konserwatora zabytków? Tak\Nie</t>
  </si>
  <si>
    <t>Remont generalny w budynkach, które mają więcej niż 50 lat? Tak\Nie - Kiedy?</t>
  </si>
  <si>
    <t>Rodzaj konstrukcji budynków i pokrycia dachowego</t>
  </si>
  <si>
    <t>Czy budynek(budowla) jest pustostanem wyłączonym z eksploatacji? Tak\Nie</t>
  </si>
  <si>
    <t xml:space="preserve">Pawilon szkolny </t>
  </si>
  <si>
    <t>kraty -parter gaśnice proszkowe 2 szt.</t>
  </si>
  <si>
    <t>Tuszkowy 2, 83-424 Lipusz</t>
  </si>
  <si>
    <t>Nie</t>
  </si>
  <si>
    <t>użytkowanie od 1966</t>
  </si>
  <si>
    <t>pokrycie dachowe - papa termozgrzewalna</t>
  </si>
  <si>
    <t>nie</t>
  </si>
  <si>
    <t>Liczba pracowników: 10</t>
  </si>
  <si>
    <t>Czytnik Kodów kreskowych</t>
  </si>
  <si>
    <t>2014r.</t>
  </si>
  <si>
    <t>Budynek Przedszkola</t>
  </si>
  <si>
    <t>gaśnice proszkowa 2 szt.</t>
  </si>
  <si>
    <t xml:space="preserve">Lipusz, ul. Derdowskiego 7A </t>
  </si>
  <si>
    <t xml:space="preserve">nie </t>
  </si>
  <si>
    <t>Rodzaj konstrukcji - beton; pokrycie dachowe - konstrukcja dachowa; pokrycie - papa i blacha</t>
  </si>
  <si>
    <t>Liczba pracowników: 13</t>
  </si>
  <si>
    <t>Budynek GOKSiR                    (sala klubowa)</t>
  </si>
  <si>
    <t>ok. 1915</t>
  </si>
  <si>
    <t>Gaśnice proszkowa 1 szt., system alarmowy</t>
  </si>
  <si>
    <t>Lipusz, ul. Młyńska 12</t>
  </si>
  <si>
    <t>strefa konserwatorska</t>
  </si>
  <si>
    <t>tak / 2010 rok</t>
  </si>
  <si>
    <t>drewniana,papa</t>
  </si>
  <si>
    <t>Dom Kultury                             (sala widowiskowa)</t>
  </si>
  <si>
    <t>Gaśnice proszkowe 3 szt.</t>
  </si>
  <si>
    <t>Domek kortowo-stadionowy</t>
  </si>
  <si>
    <t>Gaśnica proszkowa 1 szt</t>
  </si>
  <si>
    <t xml:space="preserve">Lipusz, ul. Derdowskiego  </t>
  </si>
  <si>
    <t>drewniana,blacha</t>
  </si>
  <si>
    <t>Stadion sportowy</t>
  </si>
  <si>
    <t>1,85  ha</t>
  </si>
  <si>
    <t>Lipusz, ul. Derdowskiego</t>
  </si>
  <si>
    <t>tak/1997</t>
  </si>
  <si>
    <t>obiekt sportowy</t>
  </si>
  <si>
    <t>Korty z oświetleniem</t>
  </si>
  <si>
    <t>Liczba pracowników: 5</t>
  </si>
  <si>
    <t>Nagłośnienie zestaw- PROW</t>
  </si>
  <si>
    <t>Lipusz, ul. Wybickiego</t>
  </si>
  <si>
    <t>Budynek Zespołu Szkół</t>
  </si>
  <si>
    <t xml:space="preserve">system alarmowy całodobowy gaśnice GSE-27 1 szt, proszkowe 11 szt., monitoring </t>
  </si>
  <si>
    <t>Lipusz, ul.Derdowskiego 7A</t>
  </si>
  <si>
    <t xml:space="preserve">murowana/blacha </t>
  </si>
  <si>
    <t>gaśnice proszkowe 2 szt.</t>
  </si>
  <si>
    <t xml:space="preserve">Hala sportowa </t>
  </si>
  <si>
    <t>gaśnice proszkowe - 6 szt., system alarmowy, monitoring</t>
  </si>
  <si>
    <t>Lipusz, ul. Derdowskiego 7A</t>
  </si>
  <si>
    <t>murowana/blacha</t>
  </si>
  <si>
    <t>Boisko Orlik</t>
  </si>
  <si>
    <t>Budynek zaplecza boiska Orlik</t>
  </si>
  <si>
    <t xml:space="preserve">gaśnica proszkowa - 1 szt. </t>
  </si>
  <si>
    <t>drewniany/papa</t>
  </si>
  <si>
    <t xml:space="preserve">Szlaban hydrauliczny </t>
  </si>
  <si>
    <t xml:space="preserve">Ogrodzenie przy szkole </t>
  </si>
  <si>
    <t>Liczba pracowników: 55</t>
  </si>
  <si>
    <t>Radiomagnetofon Philips AZ385/12</t>
  </si>
  <si>
    <t xml:space="preserve">Radiomagnetofon Hyundai TRC </t>
  </si>
  <si>
    <t>Urządzenie wielofunkcyjne KHPEAIOIN3 3515</t>
  </si>
  <si>
    <t xml:space="preserve">Telefon Panasonic KX-TG2511 PDM </t>
  </si>
  <si>
    <t>Ekran projekcyjny</t>
  </si>
  <si>
    <t>Głośniki</t>
  </si>
  <si>
    <t xml:space="preserve">Projektor Benq </t>
  </si>
  <si>
    <t>Aparat Olympus TG-3, etui, karta pamieci</t>
  </si>
  <si>
    <t>Remiza OSP Lipusz</t>
  </si>
  <si>
    <t>gaśnice proszkowe-1szt.,śniegowa 1 szt.</t>
  </si>
  <si>
    <t>Lipusz, ul. Młyńska 18</t>
  </si>
  <si>
    <t>NIE</t>
  </si>
  <si>
    <t>TAK</t>
  </si>
  <si>
    <t>MUROWANA/STROPODACH (PAPA)</t>
  </si>
  <si>
    <t>Remiza OSP Tuszkowy</t>
  </si>
  <si>
    <t>Tuszkowy</t>
  </si>
  <si>
    <t>Budynek biurowy</t>
  </si>
  <si>
    <t>sys.alarmowy parter kraty          gaśnice proszkowe-6szt.,śniegowa 1 szt.</t>
  </si>
  <si>
    <t>Lipusz, ul. Derdowskiego 7</t>
  </si>
  <si>
    <t>Budynek – Agronomówka</t>
  </si>
  <si>
    <t>Lipusz, ul. Majkowskiego 9</t>
  </si>
  <si>
    <t>MUROWANA/STROPODACH (STYROPAPA)</t>
  </si>
  <si>
    <t>Budynek mieszkalny</t>
  </si>
  <si>
    <t>Lipusz, ul. Pocztowa 1</t>
  </si>
  <si>
    <t>MUROWANA/DACHÓWKA+PAPA</t>
  </si>
  <si>
    <t>Budynek gospodarczy przy Agronomówce</t>
  </si>
  <si>
    <t>MUROWANA/PAPA</t>
  </si>
  <si>
    <t>Budynek gospodarczy</t>
  </si>
  <si>
    <t>239,95 m2</t>
  </si>
  <si>
    <t>MUROWANA/BLACHA TRAPEZOWA OCYNK</t>
  </si>
  <si>
    <t>160 m2</t>
  </si>
  <si>
    <t>Lipusz, ul. Wybickiego 1</t>
  </si>
  <si>
    <t>MUROWANA/DACHÓWKA</t>
  </si>
  <si>
    <t>Budynek łaźni</t>
  </si>
  <si>
    <t>Lipusz, ul. Rogali 12</t>
  </si>
  <si>
    <t>2007</t>
  </si>
  <si>
    <t>Garaż 2-boksowy przy Agronomówce</t>
  </si>
  <si>
    <t xml:space="preserve">Budynek stacji wodociągowej </t>
  </si>
  <si>
    <t>gaśnica proszkowa 1 szt.</t>
  </si>
  <si>
    <t>Gostomko</t>
  </si>
  <si>
    <t>Lipuska Huta</t>
  </si>
  <si>
    <t>Wiata PKS</t>
  </si>
  <si>
    <t>MUROWANA/BLACHA</t>
  </si>
  <si>
    <t>Budynek Kościoła Poewangielickiego</t>
  </si>
  <si>
    <t>Wiata przystankowa</t>
  </si>
  <si>
    <t>STALOWA /PRZESZKLENIA</t>
  </si>
  <si>
    <t>Budynek starej szkoły</t>
  </si>
  <si>
    <t xml:space="preserve">Lipusz, ul. Rogali 1 </t>
  </si>
  <si>
    <t>*dobudowa z 2013 roku, powierzchnia 387,94 m2 o wartości 470 340,68 zł</t>
  </si>
  <si>
    <t>2013 r.</t>
  </si>
  <si>
    <t>Budynek Komunalany</t>
  </si>
  <si>
    <t>Lipusz, ul. Szeroka 41</t>
  </si>
  <si>
    <t>MUROWANA/BLACHODACHÓWKA</t>
  </si>
  <si>
    <t>Budynek Urzędu Gminy</t>
  </si>
  <si>
    <t xml:space="preserve">sys. Alarmowy, obiekt chroniony, monitoring gaśnice </t>
  </si>
  <si>
    <t>Lipusz, ul. Wybickiego 27</t>
  </si>
  <si>
    <t>Budynek  - świetlica wiejska</t>
  </si>
  <si>
    <t>Szklana Huta</t>
  </si>
  <si>
    <t>2008 r.</t>
  </si>
  <si>
    <t>DREWNIANA/PAPA</t>
  </si>
  <si>
    <t>Oczyszczalnia ścieków</t>
  </si>
  <si>
    <t>gaśnice proszkowe-2szt.,śniegowa 1 szt.</t>
  </si>
  <si>
    <t xml:space="preserve">Lipusz, ul. Majkowskiego </t>
  </si>
  <si>
    <t>2014 r.</t>
  </si>
  <si>
    <t>Plac zabaw</t>
  </si>
  <si>
    <t xml:space="preserve">Lipusz, ul. Rogali </t>
  </si>
  <si>
    <t>-</t>
  </si>
  <si>
    <t>Przystań rzeczna</t>
  </si>
  <si>
    <t>Lipusz ul Młyńska</t>
  </si>
  <si>
    <t>Pomost pole biwakowe</t>
  </si>
  <si>
    <t>Lipusz ul Lipowa</t>
  </si>
  <si>
    <t>Wiata Gostomko</t>
  </si>
  <si>
    <t>DREWNIANA/GONT BITUICZNY</t>
  </si>
  <si>
    <t>Fontanna</t>
  </si>
  <si>
    <t>Lipusz, ul. Młyńska</t>
  </si>
  <si>
    <t>Przystań - pomost stalowo-drewniany</t>
  </si>
  <si>
    <t>Drewniana wiata na kajaki</t>
  </si>
  <si>
    <t>Sanitariaty</t>
  </si>
  <si>
    <t>Lipusz - Skoczkowo</t>
  </si>
  <si>
    <t>Lipusz ul. Szeroka</t>
  </si>
  <si>
    <t>lokal mieszkalny</t>
  </si>
  <si>
    <t>Lipusz, ul. Lipowa 10</t>
  </si>
  <si>
    <t>BRAK DANYCH</t>
  </si>
  <si>
    <t>MUROWANY/DACHÓWKA</t>
  </si>
  <si>
    <t>Lipusz, ul Kolejowa 4</t>
  </si>
  <si>
    <t>Pomieszczenia gospodarcze w budynku gospodarczym ul. Lipowa 10 w Lipuszu</t>
  </si>
  <si>
    <t>Pomieszczenia gospodarcze w budynku  ul. Kolejowa 4  w Lipuszu</t>
  </si>
  <si>
    <t>Kąpielisko - pomosty</t>
  </si>
  <si>
    <t>jezioro - Skrzynki Duże</t>
  </si>
  <si>
    <t>Budynek Starego Przedszkola</t>
  </si>
  <si>
    <t>Lipusz, ul. Rogali</t>
  </si>
  <si>
    <t>Budynek Starej Sali gimnastycznej</t>
  </si>
  <si>
    <t>Laptopy 50 szt (użytkowane przez: ZS w Lipuszu - 30 szt, SP w Tuszkowach - 6 szt, GOKSiR - 8 szt, GBP - 6 szt)</t>
  </si>
  <si>
    <t>Zestaw Komputer DELL VOSTRO 1szt</t>
  </si>
  <si>
    <t>zestaw komputerowy HP PRO</t>
  </si>
  <si>
    <t>Kasa fiskalna Novitus Nano</t>
  </si>
  <si>
    <t>Zestawy komputerowe 35 szt</t>
  </si>
  <si>
    <t>w sezonie letnim u inkasenta pola biwakowego</t>
  </si>
  <si>
    <t>Wyświetlacz graficzny PROW</t>
  </si>
  <si>
    <t>Budynek kotłowni przy Zespole Szkół / Stacja uzdatniania wody</t>
  </si>
  <si>
    <t>tak / 2014 rok</t>
  </si>
  <si>
    <t>Stacja uzdatniania wody/zbiorniki</t>
  </si>
  <si>
    <t>Lipusz ul.Derdowskiedo 7a</t>
  </si>
  <si>
    <t>PSZOK - Punkt selektywnej zbiórki odpadów komunalnych</t>
  </si>
  <si>
    <t>Lipusz, ul. Majkowskiego 9B</t>
  </si>
  <si>
    <t>Konstrukcja stalowa/blacha</t>
  </si>
  <si>
    <t xml:space="preserve">Zestaw Komputer (Fujitsu) ESPRIMO P420 MT </t>
  </si>
  <si>
    <t>Zestaw Komputer NTT Biznes WA800W (KDR)</t>
  </si>
  <si>
    <t>Komputer (Fujitsu) ESPRIMO P556</t>
  </si>
  <si>
    <t xml:space="preserve">zestawDell Vostro 3900 </t>
  </si>
  <si>
    <t>Wiata o wym 390/480/210 z pokryciem dachowym</t>
  </si>
  <si>
    <t>DREWNIANA/BLACHODACHÓWKA</t>
  </si>
  <si>
    <t>Wiata o wym 440/480/180 bez pokrycia dachowego</t>
  </si>
  <si>
    <t>Lipusz, ul. Rogali 1</t>
  </si>
  <si>
    <t>DREWNIANA</t>
  </si>
  <si>
    <t>Zestaw Komputer DELL VOSTRO V3650MT</t>
  </si>
  <si>
    <t xml:space="preserve">Komputer DELL VOSTRO 3250 </t>
  </si>
  <si>
    <t>Zestaw Komputer DELL VOSTRO 3668</t>
  </si>
  <si>
    <t>Rejestrator TASCOM DR-100MK3</t>
  </si>
  <si>
    <t>Ruter UTM SN210 Stromshield</t>
  </si>
  <si>
    <t>Zestaw Komputer DELL VOSTRO 3668 MT</t>
  </si>
  <si>
    <t>System sterowania, zasilania i zarzadzania energią elektryczną</t>
  </si>
  <si>
    <t>laptop DELL VOSTRO V3568 15,6"</t>
  </si>
  <si>
    <t>Liczba pracowników: 32</t>
  </si>
  <si>
    <t>Zestaw komputerowy Dell Vostro 3668</t>
  </si>
  <si>
    <t>Zestaw komputerowy Dell Vostro 3668 MT</t>
  </si>
  <si>
    <t>Zestaw komputerowy OptiPlex 3050</t>
  </si>
  <si>
    <t>Zespół komputerowy do fakturowania należności</t>
  </si>
  <si>
    <t>KomputerALLINONE ASUS A6422015</t>
  </si>
  <si>
    <t>Komputer Lenowo AIO700-211SH</t>
  </si>
  <si>
    <t>Wyposażenia Stacji uzdatniania wody</t>
  </si>
  <si>
    <t>Tabela nr 2</t>
  </si>
  <si>
    <t>Tabela nr 3</t>
  </si>
  <si>
    <t>Podest sceniczny</t>
  </si>
  <si>
    <t>Wiata stadionowa</t>
  </si>
  <si>
    <t>2x5,07</t>
  </si>
  <si>
    <t>stal/poliwęglan lity bezbarwny</t>
  </si>
  <si>
    <t xml:space="preserve"> wartość odtworzeniowa</t>
  </si>
  <si>
    <t>Radiotelefon DMR z zasilaczem sieciowym</t>
  </si>
  <si>
    <t>rok przekazania 2018</t>
  </si>
  <si>
    <t>Młyn z przybudówką i turbiną wodną</t>
  </si>
  <si>
    <t>400 + 12 (przybudówka)</t>
  </si>
  <si>
    <t>Lipusz, ul. Młyńska 1</t>
  </si>
  <si>
    <t>Liczba pracowników: 1</t>
  </si>
  <si>
    <t xml:space="preserve">Radiomagnetofon Manta BBX 003BT Mantis </t>
  </si>
  <si>
    <t xml:space="preserve">Radiomagnetoof Manta BBX 003 BT Mantis </t>
  </si>
  <si>
    <t xml:space="preserve">Tablica interaktywna + głośnik </t>
  </si>
  <si>
    <t>Elektroniczna woźna</t>
  </si>
  <si>
    <t>Monitr Philips 24"</t>
  </si>
  <si>
    <t>Monitor Philips 24"</t>
  </si>
  <si>
    <t>Urządzenie wielofunkcyjne Brother</t>
  </si>
  <si>
    <t xml:space="preserve">Drukarka Epson </t>
  </si>
  <si>
    <t xml:space="preserve">Radioodtwarzacz Blaupunkt BB11 Black USB MP3 CD x 4 sztuki </t>
  </si>
  <si>
    <t>Drukarka Epson WF-C5000</t>
  </si>
  <si>
    <t>Niszczarka</t>
  </si>
  <si>
    <t>Kopiarka CANON IR 2520 CF3796B003AA</t>
  </si>
  <si>
    <t xml:space="preserve">Rejestrator hybrydowy (monitoring) </t>
  </si>
  <si>
    <t>Kamera DAHVA</t>
  </si>
  <si>
    <t xml:space="preserve">Ekran projekcyjny 240x180 cm </t>
  </si>
  <si>
    <t xml:space="preserve">Głośnik Stereo Audience HQ x 5 sztuk </t>
  </si>
  <si>
    <t>Odtwarzacz CD MP3BOOMBOX Lenco SCD-40 x 2 sztuki</t>
  </si>
  <si>
    <t>Drukarka Laserowa RICOH 112</t>
  </si>
  <si>
    <t>Urządzenie wielofunkcyjne AIO MC363 DN A4</t>
  </si>
  <si>
    <t xml:space="preserve">Kolumna estradowa </t>
  </si>
  <si>
    <t xml:space="preserve">Samsung J7 </t>
  </si>
  <si>
    <t xml:space="preserve">Laptop Ultrabook Dell E7440 </t>
  </si>
  <si>
    <t>Laminator</t>
  </si>
  <si>
    <t xml:space="preserve">Kalkulator CASIO </t>
  </si>
  <si>
    <t xml:space="preserve">Kolumna Aktywna AZUSA </t>
  </si>
  <si>
    <t>Zestaw multimedialny (tablica+laptop+projektor+głośnik)</t>
  </si>
  <si>
    <t>Projektor Ricoh PJ X2240</t>
  </si>
  <si>
    <t xml:space="preserve">Projektor Ricoh PJ X2240 x 5 sztuk </t>
  </si>
  <si>
    <t xml:space="preserve">Tablet MID Goclever Quantum 21010 Mobile PRO x 12 sztuk </t>
  </si>
  <si>
    <t>Kamera cyfrowa Panasonic HC-V160EP-K</t>
  </si>
  <si>
    <t xml:space="preserve">Aparat cyfrowy Powershot SX620 HS BLK Canon x 2 sztuki </t>
  </si>
  <si>
    <t xml:space="preserve">Laptop Lenovo Idepad 310-15 - x 17 sztuk </t>
  </si>
  <si>
    <t xml:space="preserve">Laptop Lenovo Idepad 310-15 - x 4 sztuki </t>
  </si>
  <si>
    <t>Wiata wraz z tyrolką</t>
  </si>
  <si>
    <t>Płocice</t>
  </si>
  <si>
    <t>Sensor do badania jakości powietrza</t>
  </si>
  <si>
    <t>Kamera z osprzętem</t>
  </si>
  <si>
    <t>Czytnik e-dowód 4 sztuki</t>
  </si>
  <si>
    <t>Zestaw komputerowy Dell Vostro</t>
  </si>
  <si>
    <t>Zestaw komputerowy Dell Optiplex</t>
  </si>
  <si>
    <t>Notebook 15,6"HP Pavilion</t>
  </si>
  <si>
    <t>Tablet YOGA 3 8" 15 sztuk</t>
  </si>
  <si>
    <t>Tablet YOGA 3 10" 1 sztuka</t>
  </si>
  <si>
    <t>laptop DELL VOSTRO</t>
  </si>
  <si>
    <t>Gminny Ośrodek Kultury Sportu i Rekreacji - traktorek</t>
  </si>
  <si>
    <t>Urząd Gminy - instalacje fotowoltaiczne</t>
  </si>
  <si>
    <t>Zestaw nagłośnieniowy (mikrofon bezprzewodowy +odtwarzacz DVD+statyw kolumnowy+ case - akcesoria</t>
  </si>
  <si>
    <t>laptopy DELL VOSTRO 2szt</t>
  </si>
  <si>
    <t>L.P.</t>
  </si>
  <si>
    <t>Ubezpieczajacy</t>
  </si>
  <si>
    <t>Ubezpieczony</t>
  </si>
  <si>
    <t>Poszkodowany</t>
  </si>
  <si>
    <t>Ubezpieczyciel</t>
  </si>
  <si>
    <t>Rodzaj szkody</t>
  </si>
  <si>
    <t>Przedmiot szkody</t>
  </si>
  <si>
    <t>Data szkody</t>
  </si>
  <si>
    <t>Kwota odszk.</t>
  </si>
  <si>
    <t>GMINA LIPUSZ</t>
  </si>
  <si>
    <t>INTERRISK</t>
  </si>
  <si>
    <t>OCD</t>
  </si>
  <si>
    <t>SUMA:</t>
  </si>
  <si>
    <t>UG</t>
  </si>
  <si>
    <t>ALL</t>
  </si>
  <si>
    <t>PRZEPOMPOWNIA LIPUSZ USZKODZENIE WYPOSAŻENIA PO NAWAŁNICY/PRZEPIĘCIE</t>
  </si>
  <si>
    <t>11.08.17</t>
  </si>
  <si>
    <t>USZKODZENIE MECHANICZNE FONTANNY</t>
  </si>
  <si>
    <t>11/12.08.17</t>
  </si>
  <si>
    <t>GOKSiR</t>
  </si>
  <si>
    <t>STADION SPORTOWY/ŚCIANKA DO TENISA + OGRODZENIE USZKODZENIE PO NAWAŁNICY</t>
  </si>
  <si>
    <t>12.08.17</t>
  </si>
  <si>
    <t>ELL</t>
  </si>
  <si>
    <t>PRZEPIĘCIE I USZKODZENIE MONITORINGU</t>
  </si>
  <si>
    <t>INTRRRISK</t>
  </si>
  <si>
    <t>MECHANICZNE USZKODZENIE BRAMY - UDERZENIE POJAZDU</t>
  </si>
  <si>
    <t>WIATA - KAJAKI - HURAGAN</t>
  </si>
  <si>
    <t>NAWAŁNICA - MIENIE</t>
  </si>
  <si>
    <t>LIPUSZ</t>
  </si>
  <si>
    <t>OC</t>
  </si>
  <si>
    <t>12.04.2018</t>
  </si>
  <si>
    <t>OD 07.2016</t>
  </si>
  <si>
    <t>Tabela nr 4</t>
  </si>
  <si>
    <t xml:space="preserve">Gminna Biblioteka Publiczna im. F. Sędzickego w Lipuszu </t>
  </si>
  <si>
    <t>w dzierżawi Osrodek Zdrowia,gaśnica proszkowa1 szt.</t>
  </si>
  <si>
    <t>kraty na oknach,gaśnica proszkowa 1szt.</t>
  </si>
  <si>
    <t>gaśnica proszkowa 1szt.</t>
  </si>
  <si>
    <t>DREWNIANA/MUROWANY (PAPA)</t>
  </si>
  <si>
    <t>gaśnice proszkowe 4 szt.   gaśnica śniegowa 1szt.</t>
  </si>
  <si>
    <t>Budynek Komunalny, Ośrodek Zdrowia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</si>
</sst>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#,##0.00&quot; zł&quot;"/>
    <numFmt numFmtId="169" formatCode="#,##0.00\ [$zł-415];[Red]\-#,##0.00\ 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&quot; zł&quot;_-;\-* #,##0.00&quot; zł&quot;_-;_-* \-??&quot; zł&quot;_-;_-@_-"/>
  </numFmts>
  <fonts count="6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36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10"/>
      <color indexed="8"/>
      <name val="Verdana"/>
      <family val="2"/>
    </font>
    <font>
      <sz val="10"/>
      <color indexed="20"/>
      <name val="Verdana"/>
      <family val="2"/>
    </font>
    <font>
      <sz val="7"/>
      <name val="Verdana"/>
      <family val="2"/>
    </font>
    <font>
      <sz val="10"/>
      <name val="Calibri Light"/>
      <family val="2"/>
    </font>
    <font>
      <b/>
      <i/>
      <u val="single"/>
      <sz val="11"/>
      <name val="Verdana"/>
      <family val="2"/>
    </font>
    <font>
      <b/>
      <sz val="10"/>
      <name val="Calibri Light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56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rgb="FF00206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 wrapText="1"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4" fontId="4" fillId="0" borderId="0" xfId="0" applyNumberFormat="1" applyFont="1" applyFill="1" applyAlignment="1">
      <alignment horizontal="right"/>
    </xf>
    <xf numFmtId="44" fontId="11" fillId="34" borderId="10" xfId="0" applyNumberFormat="1" applyFont="1" applyFill="1" applyBorder="1" applyAlignment="1">
      <alignment horizontal="right" vertical="center" wrapText="1"/>
    </xf>
    <xf numFmtId="44" fontId="0" fillId="0" borderId="12" xfId="0" applyNumberFormat="1" applyFont="1" applyFill="1" applyBorder="1" applyAlignment="1">
      <alignment vertical="center" wrapText="1"/>
    </xf>
    <xf numFmtId="44" fontId="11" fillId="34" borderId="11" xfId="0" applyNumberFormat="1" applyFont="1" applyFill="1" applyBorder="1" applyAlignment="1">
      <alignment horizontal="right" vertical="center" wrapText="1"/>
    </xf>
    <xf numFmtId="44" fontId="2" fillId="0" borderId="10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vertical="center" wrapText="1"/>
    </xf>
    <xf numFmtId="44" fontId="2" fillId="33" borderId="10" xfId="0" applyNumberFormat="1" applyFont="1" applyFill="1" applyBorder="1" applyAlignment="1">
      <alignment horizontal="right" vertical="center" wrapText="1"/>
    </xf>
    <xf numFmtId="44" fontId="5" fillId="0" borderId="10" xfId="0" applyNumberFormat="1" applyFont="1" applyFill="1" applyBorder="1" applyAlignment="1">
      <alignment/>
    </xf>
    <xf numFmtId="44" fontId="4" fillId="0" borderId="10" xfId="0" applyNumberFormat="1" applyFont="1" applyFill="1" applyBorder="1" applyAlignment="1">
      <alignment horizontal="right"/>
    </xf>
    <xf numFmtId="44" fontId="0" fillId="0" borderId="10" xfId="0" applyNumberFormat="1" applyFont="1" applyFill="1" applyBorder="1" applyAlignment="1">
      <alignment horizontal="right" vertical="center" wrapText="1"/>
    </xf>
    <xf numFmtId="44" fontId="11" fillId="34" borderId="0" xfId="0" applyNumberFormat="1" applyFont="1" applyFill="1" applyBorder="1" applyAlignment="1">
      <alignment horizontal="right" vertical="center" wrapText="1"/>
    </xf>
    <xf numFmtId="44" fontId="3" fillId="0" borderId="0" xfId="0" applyNumberFormat="1" applyFont="1" applyFill="1" applyAlignment="1">
      <alignment horizontal="right"/>
    </xf>
    <xf numFmtId="44" fontId="3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44" fontId="3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right" textRotation="91" wrapText="1"/>
    </xf>
    <xf numFmtId="0" fontId="9" fillId="0" borderId="0" xfId="0" applyFont="1" applyFill="1" applyBorder="1" applyAlignment="1">
      <alignment horizontal="right" textRotation="91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6" fontId="6" fillId="3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166" fontId="6" fillId="35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3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13" fillId="34" borderId="10" xfId="53" applyFont="1" applyFill="1" applyBorder="1" applyAlignment="1">
      <alignment horizontal="center" vertical="center" wrapText="1"/>
      <protection/>
    </xf>
    <xf numFmtId="0" fontId="11" fillId="34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3" fillId="0" borderId="13" xfId="53" applyFont="1" applyBorder="1" applyAlignment="1">
      <alignment horizontal="center" vertical="center"/>
      <protection/>
    </xf>
    <xf numFmtId="44" fontId="3" fillId="36" borderId="10" xfId="53" applyNumberFormat="1" applyFont="1" applyFill="1" applyBorder="1" applyAlignment="1">
      <alignment horizontal="right"/>
      <protection/>
    </xf>
    <xf numFmtId="44" fontId="3" fillId="36" borderId="11" xfId="53" applyNumberFormat="1" applyFont="1" applyFill="1" applyBorder="1" applyAlignment="1">
      <alignment horizontal="right"/>
      <protection/>
    </xf>
    <xf numFmtId="166" fontId="11" fillId="34" borderId="10" xfId="53" applyNumberFormat="1" applyFont="1" applyFill="1" applyBorder="1" applyAlignment="1">
      <alignment horizontal="right" wrapText="1"/>
      <protection/>
    </xf>
    <xf numFmtId="0" fontId="3" fillId="0" borderId="0" xfId="53" applyFont="1" applyFill="1">
      <alignment/>
      <protection/>
    </xf>
    <xf numFmtId="0" fontId="5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14" fillId="34" borderId="14" xfId="53" applyFont="1" applyFill="1" applyBorder="1" applyAlignment="1">
      <alignment vertical="center" wrapText="1"/>
      <protection/>
    </xf>
    <xf numFmtId="0" fontId="14" fillId="34" borderId="10" xfId="53" applyFont="1" applyFill="1" applyBorder="1" applyAlignment="1">
      <alignment horizontal="center" vertical="center" wrapText="1"/>
      <protection/>
    </xf>
    <xf numFmtId="0" fontId="13" fillId="34" borderId="11" xfId="53" applyFont="1" applyFill="1" applyBorder="1" applyAlignment="1">
      <alignment horizontal="center" vertical="center" wrapText="1"/>
      <protection/>
    </xf>
    <xf numFmtId="166" fontId="11" fillId="34" borderId="11" xfId="53" applyNumberFormat="1" applyFont="1" applyFill="1" applyBorder="1" applyAlignment="1">
      <alignment horizontal="right" wrapText="1"/>
      <protection/>
    </xf>
    <xf numFmtId="0" fontId="14" fillId="34" borderId="11" xfId="53" applyFont="1" applyFill="1" applyBorder="1" applyAlignment="1">
      <alignment vertical="center" wrapText="1"/>
      <protection/>
    </xf>
    <xf numFmtId="0" fontId="14" fillId="34" borderId="11" xfId="53" applyFont="1" applyFill="1" applyBorder="1" applyAlignment="1">
      <alignment horizontal="center" vertical="center" wrapText="1"/>
      <protection/>
    </xf>
    <xf numFmtId="0" fontId="13" fillId="34" borderId="15" xfId="53" applyFont="1" applyFill="1" applyBorder="1" applyAlignment="1">
      <alignment horizontal="center" vertical="center"/>
      <protection/>
    </xf>
    <xf numFmtId="0" fontId="11" fillId="34" borderId="15" xfId="53" applyFont="1" applyFill="1" applyBorder="1" applyAlignment="1">
      <alignment horizontal="center"/>
      <protection/>
    </xf>
    <xf numFmtId="166" fontId="11" fillId="34" borderId="15" xfId="53" applyNumberFormat="1" applyFont="1" applyFill="1" applyBorder="1" applyAlignment="1">
      <alignment horizontal="right"/>
      <protection/>
    </xf>
    <xf numFmtId="44" fontId="11" fillId="34" borderId="15" xfId="53" applyNumberFormat="1" applyFont="1" applyFill="1" applyBorder="1" applyAlignment="1">
      <alignment horizontal="right"/>
      <protection/>
    </xf>
    <xf numFmtId="0" fontId="16" fillId="34" borderId="15" xfId="53" applyFont="1" applyFill="1" applyBorder="1">
      <alignment/>
      <protection/>
    </xf>
    <xf numFmtId="0" fontId="16" fillId="34" borderId="15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left"/>
      <protection/>
    </xf>
    <xf numFmtId="0" fontId="3" fillId="34" borderId="15" xfId="53" applyFont="1" applyFill="1" applyBorder="1" applyAlignment="1">
      <alignment horizontal="center" vertical="center"/>
      <protection/>
    </xf>
    <xf numFmtId="0" fontId="5" fillId="34" borderId="15" xfId="53" applyFont="1" applyFill="1" applyBorder="1">
      <alignment/>
      <protection/>
    </xf>
    <xf numFmtId="0" fontId="5" fillId="34" borderId="15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left" vertical="center"/>
      <protection/>
    </xf>
    <xf numFmtId="0" fontId="3" fillId="36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center"/>
      <protection/>
    </xf>
    <xf numFmtId="166" fontId="3" fillId="0" borderId="10" xfId="53" applyNumberFormat="1" applyFont="1" applyFill="1" applyBorder="1" applyAlignment="1">
      <alignment horizontal="right"/>
      <protection/>
    </xf>
    <xf numFmtId="44" fontId="3" fillId="0" borderId="10" xfId="53" applyNumberFormat="1" applyFont="1" applyFill="1" applyBorder="1" applyAlignment="1">
      <alignment horizontal="right"/>
      <protection/>
    </xf>
    <xf numFmtId="0" fontId="3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34" borderId="10" xfId="53" applyFont="1" applyFill="1" applyBorder="1" applyAlignment="1">
      <alignment horizontal="center" vertical="center"/>
      <protection/>
    </xf>
    <xf numFmtId="0" fontId="11" fillId="34" borderId="10" xfId="53" applyFont="1" applyFill="1" applyBorder="1" applyAlignment="1">
      <alignment horizontal="center"/>
      <protection/>
    </xf>
    <xf numFmtId="166" fontId="11" fillId="34" borderId="10" xfId="53" applyNumberFormat="1" applyFont="1" applyFill="1" applyBorder="1" applyAlignment="1">
      <alignment horizontal="right"/>
      <protection/>
    </xf>
    <xf numFmtId="44" fontId="11" fillId="34" borderId="10" xfId="53" applyNumberFormat="1" applyFont="1" applyFill="1" applyBorder="1" applyAlignment="1">
      <alignment horizontal="right"/>
      <protection/>
    </xf>
    <xf numFmtId="0" fontId="5" fillId="34" borderId="10" xfId="53" applyFont="1" applyFill="1" applyBorder="1">
      <alignment/>
      <protection/>
    </xf>
    <xf numFmtId="0" fontId="5" fillId="34" borderId="10" xfId="53" applyFont="1" applyFill="1" applyBorder="1" applyAlignment="1">
      <alignment horizont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/>
      <protection/>
    </xf>
    <xf numFmtId="166" fontId="3" fillId="0" borderId="0" xfId="53" applyNumberFormat="1" applyFont="1" applyFill="1" applyAlignment="1">
      <alignment horizontal="right"/>
      <protection/>
    </xf>
    <xf numFmtId="44" fontId="3" fillId="0" borderId="0" xfId="53" applyNumberFormat="1" applyFont="1" applyFill="1" applyAlignment="1">
      <alignment horizontal="right"/>
      <protection/>
    </xf>
    <xf numFmtId="0" fontId="65" fillId="0" borderId="0" xfId="53" applyFont="1" applyFill="1" applyAlignment="1">
      <alignment horizontal="center"/>
      <protection/>
    </xf>
    <xf numFmtId="166" fontId="6" fillId="35" borderId="10" xfId="0" applyNumberFormat="1" applyFont="1" applyFill="1" applyBorder="1" applyAlignment="1">
      <alignment horizontal="center"/>
    </xf>
    <xf numFmtId="0" fontId="3" fillId="36" borderId="10" xfId="53" applyFont="1" applyFill="1" applyBorder="1" applyAlignment="1">
      <alignment vertical="center" wrapText="1"/>
      <protection/>
    </xf>
    <xf numFmtId="0" fontId="3" fillId="36" borderId="10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4" fontId="3" fillId="0" borderId="17" xfId="53" applyNumberFormat="1" applyFont="1" applyFill="1" applyBorder="1" applyAlignment="1">
      <alignment wrapText="1"/>
      <protection/>
    </xf>
    <xf numFmtId="0" fontId="23" fillId="0" borderId="18" xfId="53" applyFont="1" applyFill="1" applyBorder="1" applyAlignment="1">
      <alignment vertical="center" wrapText="1"/>
      <protection/>
    </xf>
    <xf numFmtId="0" fontId="3" fillId="0" borderId="19" xfId="53" applyFont="1" applyFill="1" applyBorder="1" applyAlignment="1">
      <alignment vertical="center" wrapText="1"/>
      <protection/>
    </xf>
    <xf numFmtId="0" fontId="3" fillId="0" borderId="19" xfId="53" applyFont="1" applyFill="1" applyBorder="1" applyAlignment="1">
      <alignment horizontal="center" vertical="center" wrapText="1"/>
      <protection/>
    </xf>
    <xf numFmtId="4" fontId="3" fillId="0" borderId="20" xfId="53" applyNumberFormat="1" applyFont="1" applyFill="1" applyBorder="1" applyAlignment="1">
      <alignment wrapText="1"/>
      <protection/>
    </xf>
    <xf numFmtId="0" fontId="23" fillId="0" borderId="21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>
      <alignment wrapText="1"/>
      <protection/>
    </xf>
    <xf numFmtId="0" fontId="23" fillId="0" borderId="10" xfId="53" applyFont="1" applyFill="1" applyBorder="1" applyAlignment="1">
      <alignment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4" fontId="3" fillId="0" borderId="19" xfId="53" applyNumberFormat="1" applyFont="1" applyFill="1" applyBorder="1" applyAlignment="1">
      <alignment wrapText="1"/>
      <protection/>
    </xf>
    <xf numFmtId="0" fontId="3" fillId="0" borderId="14" xfId="53" applyFont="1" applyBorder="1" applyAlignment="1">
      <alignment horizontal="left"/>
      <protection/>
    </xf>
    <xf numFmtId="4" fontId="23" fillId="0" borderId="10" xfId="53" applyNumberFormat="1" applyFont="1" applyFill="1" applyBorder="1" applyAlignment="1">
      <alignment vertical="center" wrapText="1"/>
      <protection/>
    </xf>
    <xf numFmtId="0" fontId="13" fillId="34" borderId="0" xfId="53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3" fillId="0" borderId="11" xfId="53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67" fontId="3" fillId="0" borderId="0" xfId="0" applyNumberFormat="1" applyFont="1" applyFill="1" applyAlignment="1">
      <alignment/>
    </xf>
    <xf numFmtId="0" fontId="0" fillId="37" borderId="22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vertical="center" wrapText="1"/>
    </xf>
    <xf numFmtId="0" fontId="2" fillId="37" borderId="22" xfId="0" applyFont="1" applyFill="1" applyBorder="1" applyAlignment="1">
      <alignment horizontal="center"/>
    </xf>
    <xf numFmtId="0" fontId="3" fillId="37" borderId="23" xfId="0" applyFont="1" applyFill="1" applyBorder="1" applyAlignment="1">
      <alignment horizontal="left"/>
    </xf>
    <xf numFmtId="0" fontId="3" fillId="37" borderId="23" xfId="0" applyFont="1" applyFill="1" applyBorder="1" applyAlignment="1">
      <alignment horizontal="center"/>
    </xf>
    <xf numFmtId="44" fontId="4" fillId="37" borderId="14" xfId="0" applyNumberFormat="1" applyFont="1" applyFill="1" applyBorder="1" applyAlignment="1">
      <alignment horizontal="right"/>
    </xf>
    <xf numFmtId="0" fontId="3" fillId="38" borderId="16" xfId="0" applyFont="1" applyFill="1" applyBorder="1" applyAlignment="1">
      <alignment horizontal="center" vertical="center" wrapText="1"/>
    </xf>
    <xf numFmtId="174" fontId="25" fillId="38" borderId="16" xfId="0" applyNumberFormat="1" applyFont="1" applyFill="1" applyBorder="1" applyAlignment="1">
      <alignment vertical="center" wrapText="1"/>
    </xf>
    <xf numFmtId="0" fontId="3" fillId="38" borderId="16" xfId="0" applyFont="1" applyFill="1" applyBorder="1" applyAlignment="1">
      <alignment vertical="center" wrapText="1"/>
    </xf>
    <xf numFmtId="0" fontId="2" fillId="0" borderId="22" xfId="53" applyFont="1" applyFill="1" applyBorder="1" applyAlignment="1">
      <alignment horizontal="right" vertical="center" wrapText="1"/>
      <protection/>
    </xf>
    <xf numFmtId="0" fontId="3" fillId="0" borderId="17" xfId="53" applyFont="1" applyFill="1" applyBorder="1" applyAlignment="1">
      <alignment vertical="center" wrapText="1"/>
      <protection/>
    </xf>
    <xf numFmtId="0" fontId="3" fillId="0" borderId="20" xfId="53" applyFont="1" applyFill="1" applyBorder="1" applyAlignment="1">
      <alignment vertical="center" wrapText="1"/>
      <protection/>
    </xf>
    <xf numFmtId="0" fontId="3" fillId="0" borderId="22" xfId="53" applyFont="1" applyFill="1" applyBorder="1" applyAlignment="1">
      <alignment vertical="center" wrapText="1"/>
      <protection/>
    </xf>
    <xf numFmtId="0" fontId="13" fillId="34" borderId="22" xfId="53" applyFont="1" applyFill="1" applyBorder="1" applyAlignment="1">
      <alignment vertical="center" wrapText="1"/>
      <protection/>
    </xf>
    <xf numFmtId="0" fontId="13" fillId="34" borderId="24" xfId="53" applyFont="1" applyFill="1" applyBorder="1" applyAlignment="1">
      <alignment vertical="center" wrapText="1"/>
      <protection/>
    </xf>
    <xf numFmtId="0" fontId="11" fillId="34" borderId="25" xfId="53" applyFont="1" applyFill="1" applyBorder="1" applyAlignment="1">
      <alignment horizontal="right" vertical="center" wrapText="1"/>
      <protection/>
    </xf>
    <xf numFmtId="0" fontId="2" fillId="0" borderId="22" xfId="53" applyFont="1" applyFill="1" applyBorder="1" applyAlignment="1">
      <alignment horizontal="right"/>
      <protection/>
    </xf>
    <xf numFmtId="0" fontId="2" fillId="34" borderId="25" xfId="53" applyFont="1" applyFill="1" applyBorder="1" applyAlignment="1">
      <alignment horizontal="right" vertical="center" wrapText="1"/>
      <protection/>
    </xf>
    <xf numFmtId="0" fontId="3" fillId="0" borderId="22" xfId="53" applyFont="1" applyFill="1" applyBorder="1">
      <alignment/>
      <protection/>
    </xf>
    <xf numFmtId="0" fontId="2" fillId="34" borderId="22" xfId="53" applyFont="1" applyFill="1" applyBorder="1" applyAlignment="1">
      <alignment horizontal="right" vertical="center" wrapText="1"/>
      <protection/>
    </xf>
    <xf numFmtId="4" fontId="3" fillId="0" borderId="10" xfId="53" applyNumberFormat="1" applyFont="1" applyBorder="1" applyAlignment="1">
      <alignment horizontal="left"/>
      <protection/>
    </xf>
    <xf numFmtId="0" fontId="3" fillId="0" borderId="10" xfId="53" applyFont="1" applyBorder="1">
      <alignment/>
      <protection/>
    </xf>
    <xf numFmtId="44" fontId="3" fillId="0" borderId="10" xfId="53" applyNumberFormat="1" applyFont="1" applyBorder="1">
      <alignment/>
      <protection/>
    </xf>
    <xf numFmtId="166" fontId="3" fillId="0" borderId="10" xfId="53" applyNumberFormat="1" applyFont="1" applyBorder="1">
      <alignment/>
      <protection/>
    </xf>
    <xf numFmtId="0" fontId="3" fillId="0" borderId="10" xfId="53" applyFont="1" applyBorder="1" applyAlignment="1">
      <alignment horizontal="left"/>
      <protection/>
    </xf>
    <xf numFmtId="0" fontId="3" fillId="39" borderId="10" xfId="53" applyFont="1" applyFill="1" applyBorder="1" applyAlignment="1">
      <alignment horizontal="left"/>
      <protection/>
    </xf>
    <xf numFmtId="0" fontId="3" fillId="39" borderId="10" xfId="53" applyFont="1" applyFill="1" applyBorder="1">
      <alignment/>
      <protection/>
    </xf>
    <xf numFmtId="4" fontId="3" fillId="39" borderId="10" xfId="53" applyNumberFormat="1" applyFont="1" applyFill="1" applyBorder="1" applyAlignment="1">
      <alignment horizontal="left"/>
      <protection/>
    </xf>
    <xf numFmtId="44" fontId="3" fillId="39" borderId="10" xfId="53" applyNumberFormat="1" applyFont="1" applyFill="1" applyBorder="1">
      <alignment/>
      <protection/>
    </xf>
    <xf numFmtId="4" fontId="3" fillId="39" borderId="10" xfId="53" applyNumberFormat="1" applyFont="1" applyFill="1" applyBorder="1">
      <alignment/>
      <protection/>
    </xf>
    <xf numFmtId="0" fontId="3" fillId="0" borderId="10" xfId="53" applyFont="1" applyBorder="1" applyAlignment="1">
      <alignment wrapText="1"/>
      <protection/>
    </xf>
    <xf numFmtId="0" fontId="66" fillId="0" borderId="26" xfId="0" applyFont="1" applyFill="1" applyBorder="1" applyAlignment="1">
      <alignment horizontal="center" vertical="center" wrapText="1"/>
    </xf>
    <xf numFmtId="44" fontId="66" fillId="0" borderId="10" xfId="0" applyNumberFormat="1" applyFont="1" applyFill="1" applyBorder="1" applyAlignment="1">
      <alignment vertical="center" wrapText="1"/>
    </xf>
    <xf numFmtId="0" fontId="66" fillId="0" borderId="27" xfId="0" applyFont="1" applyFill="1" applyBorder="1" applyAlignment="1">
      <alignment vertical="center" wrapText="1"/>
    </xf>
    <xf numFmtId="44" fontId="66" fillId="0" borderId="15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horizontal="center" vertical="center" wrapText="1"/>
    </xf>
    <xf numFmtId="44" fontId="66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4" fontId="3" fillId="0" borderId="10" xfId="53" applyNumberFormat="1" applyFont="1" applyBorder="1" applyAlignment="1">
      <alignment horizontal="left"/>
      <protection/>
    </xf>
    <xf numFmtId="0" fontId="23" fillId="0" borderId="11" xfId="53" applyFont="1" applyFill="1" applyBorder="1" applyAlignment="1">
      <alignment vertical="center" wrapText="1"/>
      <protection/>
    </xf>
    <xf numFmtId="2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vertical="center" wrapText="1"/>
      <protection/>
    </xf>
    <xf numFmtId="0" fontId="25" fillId="0" borderId="10" xfId="0" applyFont="1" applyBorder="1" applyAlignment="1">
      <alignment horizontal="center" vertical="center" wrapText="1"/>
    </xf>
    <xf numFmtId="4" fontId="3" fillId="0" borderId="10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horizont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vertical="center" wrapText="1"/>
    </xf>
    <xf numFmtId="0" fontId="3" fillId="39" borderId="0" xfId="53" applyFont="1" applyFill="1" applyBorder="1" applyAlignment="1">
      <alignment horizontal="center" vertical="center"/>
      <protection/>
    </xf>
    <xf numFmtId="0" fontId="3" fillId="39" borderId="0" xfId="53" applyFont="1" applyFill="1" applyBorder="1" applyAlignment="1">
      <alignment horizontal="center" vertical="center" wrapText="1"/>
      <protection/>
    </xf>
    <xf numFmtId="0" fontId="3" fillId="39" borderId="0" xfId="53" applyFont="1" applyFill="1" applyBorder="1" applyAlignment="1">
      <alignment vertical="center" wrapText="1"/>
      <protection/>
    </xf>
    <xf numFmtId="166" fontId="23" fillId="39" borderId="0" xfId="53" applyNumberFormat="1" applyFont="1" applyFill="1" applyBorder="1" applyAlignment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166" fontId="14" fillId="39" borderId="0" xfId="53" applyNumberFormat="1" applyFont="1" applyFill="1" applyBorder="1" applyAlignment="1">
      <alignment vertical="center" wrapText="1"/>
      <protection/>
    </xf>
    <xf numFmtId="0" fontId="14" fillId="39" borderId="0" xfId="53" applyFont="1" applyFill="1" applyBorder="1" applyAlignment="1">
      <alignment horizontal="center" vertical="center" wrapText="1"/>
      <protection/>
    </xf>
    <xf numFmtId="0" fontId="13" fillId="39" borderId="0" xfId="53" applyFont="1" applyFill="1" applyBorder="1" applyAlignment="1">
      <alignment vertical="center" wrapText="1"/>
      <protection/>
    </xf>
    <xf numFmtId="166" fontId="0" fillId="0" borderId="10" xfId="0" applyNumberFormat="1" applyFont="1" applyFill="1" applyBorder="1" applyAlignment="1">
      <alignment horizontal="right"/>
    </xf>
    <xf numFmtId="168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/>
    </xf>
    <xf numFmtId="2" fontId="3" fillId="36" borderId="10" xfId="53" applyNumberFormat="1" applyFont="1" applyFill="1" applyBorder="1" applyAlignment="1">
      <alignment horizontal="center" vertical="center" wrapText="1"/>
      <protection/>
    </xf>
    <xf numFmtId="166" fontId="67" fillId="34" borderId="15" xfId="53" applyNumberFormat="1" applyFont="1" applyFill="1" applyBorder="1" applyAlignment="1">
      <alignment horizontal="right"/>
      <protection/>
    </xf>
    <xf numFmtId="0" fontId="26" fillId="0" borderId="0" xfId="0" applyFont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8" fontId="3" fillId="0" borderId="10" xfId="53" applyNumberFormat="1" applyFont="1" applyFill="1" applyBorder="1" applyAlignment="1">
      <alignment horizontal="right"/>
      <protection/>
    </xf>
    <xf numFmtId="166" fontId="3" fillId="0" borderId="20" xfId="53" applyNumberFormat="1" applyFont="1" applyFill="1" applyBorder="1" applyAlignment="1">
      <alignment wrapText="1"/>
      <protection/>
    </xf>
    <xf numFmtId="0" fontId="3" fillId="38" borderId="10" xfId="0" applyFont="1" applyFill="1" applyBorder="1" applyAlignment="1">
      <alignment vertical="center" wrapText="1"/>
    </xf>
    <xf numFmtId="0" fontId="3" fillId="38" borderId="10" xfId="0" applyFont="1" applyFill="1" applyBorder="1" applyAlignment="1">
      <alignment horizontal="center" vertical="center" wrapText="1"/>
    </xf>
    <xf numFmtId="174" fontId="25" fillId="38" borderId="10" xfId="0" applyNumberFormat="1" applyFont="1" applyFill="1" applyBorder="1" applyAlignment="1">
      <alignment vertical="center" wrapText="1"/>
    </xf>
    <xf numFmtId="44" fontId="3" fillId="36" borderId="0" xfId="53" applyNumberFormat="1" applyFont="1" applyFill="1" applyBorder="1" applyAlignment="1">
      <alignment horizontal="right"/>
      <protection/>
    </xf>
    <xf numFmtId="44" fontId="11" fillId="34" borderId="14" xfId="53" applyNumberFormat="1" applyFont="1" applyFill="1" applyBorder="1" applyAlignment="1">
      <alignment horizontal="right" wrapText="1"/>
      <protection/>
    </xf>
    <xf numFmtId="44" fontId="11" fillId="34" borderId="11" xfId="53" applyNumberFormat="1" applyFont="1" applyFill="1" applyBorder="1" applyAlignment="1">
      <alignment horizontal="right" wrapText="1"/>
      <protection/>
    </xf>
    <xf numFmtId="0" fontId="23" fillId="0" borderId="14" xfId="53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wrapText="1"/>
    </xf>
    <xf numFmtId="44" fontId="3" fillId="36" borderId="14" xfId="53" applyNumberFormat="1" applyFont="1" applyFill="1" applyBorder="1" applyAlignment="1">
      <alignment horizontal="right"/>
      <protection/>
    </xf>
    <xf numFmtId="0" fontId="27" fillId="0" borderId="10" xfId="53" applyFont="1" applyBorder="1">
      <alignment/>
      <protection/>
    </xf>
    <xf numFmtId="166" fontId="12" fillId="34" borderId="10" xfId="53" applyNumberFormat="1" applyFont="1" applyFill="1" applyBorder="1" applyAlignment="1">
      <alignment horizontal="center" vertical="center" wrapText="1"/>
      <protection/>
    </xf>
    <xf numFmtId="44" fontId="12" fillId="34" borderId="10" xfId="53" applyNumberFormat="1" applyFont="1" applyFill="1" applyBorder="1" applyAlignment="1">
      <alignment horizontal="center" vertical="center" wrapText="1"/>
      <protection/>
    </xf>
    <xf numFmtId="0" fontId="3" fillId="39" borderId="29" xfId="53" applyFont="1" applyFill="1" applyBorder="1" applyAlignment="1">
      <alignment vertical="center" wrapText="1"/>
      <protection/>
    </xf>
    <xf numFmtId="0" fontId="3" fillId="39" borderId="30" xfId="53" applyFont="1" applyFill="1" applyBorder="1" applyAlignment="1">
      <alignment horizontal="center" vertical="center" wrapText="1"/>
      <protection/>
    </xf>
    <xf numFmtId="4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6" fillId="0" borderId="11" xfId="0" applyFont="1" applyFill="1" applyBorder="1" applyAlignment="1">
      <alignment horizontal="center" vertical="center" wrapText="1"/>
    </xf>
    <xf numFmtId="44" fontId="66" fillId="0" borderId="11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44" fontId="66" fillId="0" borderId="11" xfId="0" applyNumberFormat="1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/>
    </xf>
    <xf numFmtId="166" fontId="11" fillId="39" borderId="13" xfId="53" applyNumberFormat="1" applyFont="1" applyFill="1" applyBorder="1" applyAlignment="1">
      <alignment horizontal="right" wrapText="1"/>
      <protection/>
    </xf>
    <xf numFmtId="4" fontId="3" fillId="39" borderId="13" xfId="53" applyNumberFormat="1" applyFont="1" applyFill="1" applyBorder="1" applyAlignment="1">
      <alignment horizontal="center"/>
      <protection/>
    </xf>
    <xf numFmtId="0" fontId="3" fillId="39" borderId="13" xfId="53" applyFont="1" applyFill="1" applyBorder="1" applyAlignment="1">
      <alignment horizontal="center"/>
      <protection/>
    </xf>
    <xf numFmtId="0" fontId="3" fillId="39" borderId="13" xfId="53" applyFont="1" applyFill="1" applyBorder="1" applyAlignment="1">
      <alignment horizontal="center" wrapText="1"/>
      <protection/>
    </xf>
    <xf numFmtId="4" fontId="3" fillId="0" borderId="11" xfId="53" applyNumberFormat="1" applyFont="1" applyFill="1" applyBorder="1" applyAlignment="1">
      <alignment wrapText="1"/>
      <protection/>
    </xf>
    <xf numFmtId="44" fontId="3" fillId="0" borderId="11" xfId="53" applyNumberFormat="1" applyFont="1" applyFill="1" applyBorder="1" applyAlignment="1">
      <alignment horizontal="right"/>
      <protection/>
    </xf>
    <xf numFmtId="4" fontId="3" fillId="0" borderId="11" xfId="53" applyNumberFormat="1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 wrapText="1"/>
      <protection/>
    </xf>
    <xf numFmtId="44" fontId="3" fillId="0" borderId="11" xfId="0" applyNumberFormat="1" applyFont="1" applyFill="1" applyBorder="1" applyAlignment="1">
      <alignment vertical="center" wrapText="1"/>
    </xf>
    <xf numFmtId="166" fontId="0" fillId="0" borderId="1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44" fontId="66" fillId="0" borderId="10" xfId="0" applyNumberFormat="1" applyFont="1" applyFill="1" applyBorder="1" applyAlignment="1">
      <alignment vertical="center" wrapText="1"/>
    </xf>
    <xf numFmtId="166" fontId="0" fillId="0" borderId="10" xfId="0" applyNumberFormat="1" applyFont="1" applyFill="1" applyBorder="1" applyAlignment="1" quotePrefix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25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 quotePrefix="1">
      <alignment horizontal="center"/>
    </xf>
    <xf numFmtId="0" fontId="3" fillId="0" borderId="12" xfId="53" applyFont="1" applyFill="1" applyBorder="1" applyAlignment="1">
      <alignment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4" fontId="3" fillId="0" borderId="31" xfId="53" applyNumberFormat="1" applyFont="1" applyFill="1" applyBorder="1" applyAlignment="1">
      <alignment wrapText="1"/>
      <protection/>
    </xf>
    <xf numFmtId="4" fontId="23" fillId="0" borderId="32" xfId="53" applyNumberFormat="1" applyFont="1" applyFill="1" applyBorder="1" applyAlignment="1">
      <alignment vertical="center" wrapText="1"/>
      <protection/>
    </xf>
    <xf numFmtId="0" fontId="3" fillId="0" borderId="31" xfId="53" applyFont="1" applyFill="1" applyBorder="1" applyAlignment="1">
      <alignment vertical="center" wrapText="1"/>
      <protection/>
    </xf>
    <xf numFmtId="4" fontId="3" fillId="0" borderId="10" xfId="53" applyNumberFormat="1" applyFont="1" applyFill="1" applyBorder="1" applyAlignment="1">
      <alignment horizontal="center"/>
      <protection/>
    </xf>
    <xf numFmtId="44" fontId="3" fillId="0" borderId="10" xfId="53" applyNumberFormat="1" applyFont="1" applyFill="1" applyBorder="1">
      <alignment/>
      <protection/>
    </xf>
    <xf numFmtId="0" fontId="3" fillId="0" borderId="10" xfId="53" applyFont="1" applyFill="1" applyBorder="1" applyAlignment="1">
      <alignment horizontal="center" wrapText="1"/>
      <protection/>
    </xf>
    <xf numFmtId="44" fontId="3" fillId="0" borderId="10" xfId="53" applyNumberFormat="1" applyFont="1" applyFill="1" applyBorder="1" applyAlignment="1" quotePrefix="1">
      <alignment horizontal="center"/>
      <protection/>
    </xf>
    <xf numFmtId="44" fontId="3" fillId="0" borderId="10" xfId="53" applyNumberFormat="1" applyFont="1" applyFill="1" applyBorder="1" applyAlignment="1">
      <alignment horizontal="center"/>
      <protection/>
    </xf>
    <xf numFmtId="44" fontId="3" fillId="0" borderId="10" xfId="53" applyNumberFormat="1" applyFont="1" applyFill="1" applyBorder="1" applyAlignment="1">
      <alignment horizontal="center" wrapText="1"/>
      <protection/>
    </xf>
    <xf numFmtId="4" fontId="3" fillId="0" borderId="10" xfId="53" applyNumberFormat="1" applyFont="1" applyFill="1" applyBorder="1">
      <alignment/>
      <protection/>
    </xf>
    <xf numFmtId="166" fontId="3" fillId="0" borderId="17" xfId="53" applyNumberFormat="1" applyFont="1" applyFill="1" applyBorder="1" applyAlignment="1">
      <alignment wrapText="1"/>
      <protection/>
    </xf>
    <xf numFmtId="4" fontId="3" fillId="0" borderId="10" xfId="53" applyNumberFormat="1" applyFont="1" applyFill="1" applyBorder="1" applyAlignment="1">
      <alignment horizontal="center" vertical="center"/>
      <protection/>
    </xf>
    <xf numFmtId="4" fontId="24" fillId="0" borderId="10" xfId="53" applyNumberFormat="1" applyFont="1" applyFill="1" applyBorder="1" applyAlignment="1">
      <alignment horizontal="left" wrapText="1"/>
      <protection/>
    </xf>
    <xf numFmtId="0" fontId="3" fillId="0" borderId="21" xfId="53" applyFont="1" applyFill="1" applyBorder="1" applyAlignment="1">
      <alignment vertical="center" wrapText="1"/>
      <protection/>
    </xf>
    <xf numFmtId="4" fontId="23" fillId="0" borderId="33" xfId="53" applyNumberFormat="1" applyFont="1" applyFill="1" applyBorder="1" applyAlignment="1">
      <alignment vertical="center" wrapText="1"/>
      <protection/>
    </xf>
    <xf numFmtId="166" fontId="3" fillId="0" borderId="10" xfId="53" applyNumberFormat="1" applyFont="1" applyFill="1" applyBorder="1" applyAlignment="1">
      <alignment wrapText="1"/>
      <protection/>
    </xf>
    <xf numFmtId="4" fontId="23" fillId="0" borderId="14" xfId="53" applyNumberFormat="1" applyFont="1" applyFill="1" applyBorder="1" applyAlignment="1">
      <alignment vertical="center" wrapText="1"/>
      <protection/>
    </xf>
    <xf numFmtId="0" fontId="3" fillId="0" borderId="2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23" fillId="0" borderId="0" xfId="53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166" fontId="3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166" fontId="28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166" fontId="30" fillId="0" borderId="13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166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6" fontId="3" fillId="36" borderId="17" xfId="53" applyNumberFormat="1" applyFont="1" applyFill="1" applyBorder="1" applyAlignment="1">
      <alignment wrapText="1"/>
      <protection/>
    </xf>
    <xf numFmtId="0" fontId="5" fillId="36" borderId="22" xfId="53" applyFont="1" applyFill="1" applyBorder="1">
      <alignment/>
      <protection/>
    </xf>
    <xf numFmtId="0" fontId="5" fillId="36" borderId="23" xfId="53" applyFont="1" applyFill="1" applyBorder="1">
      <alignment/>
      <protection/>
    </xf>
    <xf numFmtId="0" fontId="5" fillId="36" borderId="14" xfId="53" applyFont="1" applyFill="1" applyBorder="1">
      <alignment/>
      <protection/>
    </xf>
    <xf numFmtId="0" fontId="5" fillId="0" borderId="10" xfId="53" applyFont="1" applyFill="1" applyBorder="1">
      <alignment/>
      <protection/>
    </xf>
    <xf numFmtId="0" fontId="3" fillId="0" borderId="0" xfId="53" applyFont="1" applyAlignment="1">
      <alignment horizontal="center" wrapText="1"/>
      <protection/>
    </xf>
    <xf numFmtId="166" fontId="11" fillId="39" borderId="29" xfId="53" applyNumberFormat="1" applyFont="1" applyFill="1" applyBorder="1" applyAlignment="1">
      <alignment horizontal="center" wrapText="1"/>
      <protection/>
    </xf>
    <xf numFmtId="166" fontId="11" fillId="39" borderId="34" xfId="53" applyNumberFormat="1" applyFont="1" applyFill="1" applyBorder="1" applyAlignment="1">
      <alignment horizontal="center" wrapText="1"/>
      <protection/>
    </xf>
    <xf numFmtId="0" fontId="5" fillId="0" borderId="22" xfId="53" applyFont="1" applyFill="1" applyBorder="1" applyAlignment="1">
      <alignment horizontal="left"/>
      <protection/>
    </xf>
    <xf numFmtId="0" fontId="5" fillId="0" borderId="23" xfId="53" applyFont="1" applyFill="1" applyBorder="1" applyAlignment="1">
      <alignment horizontal="left"/>
      <protection/>
    </xf>
    <xf numFmtId="0" fontId="5" fillId="36" borderId="24" xfId="53" applyFont="1" applyFill="1" applyBorder="1">
      <alignment/>
      <protection/>
    </xf>
    <xf numFmtId="0" fontId="5" fillId="36" borderId="35" xfId="53" applyFont="1" applyFill="1" applyBorder="1">
      <alignment/>
      <protection/>
    </xf>
    <xf numFmtId="0" fontId="5" fillId="36" borderId="28" xfId="53" applyFont="1" applyFill="1" applyBorder="1">
      <alignment/>
      <protection/>
    </xf>
    <xf numFmtId="0" fontId="11" fillId="34" borderId="24" xfId="53" applyFont="1" applyFill="1" applyBorder="1" applyAlignment="1">
      <alignment horizontal="center" vertical="center" wrapText="1"/>
      <protection/>
    </xf>
    <xf numFmtId="0" fontId="11" fillId="34" borderId="28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 quotePrefix="1">
      <alignment horizontal="center" wrapText="1"/>
      <protection/>
    </xf>
    <xf numFmtId="0" fontId="3" fillId="0" borderId="0" xfId="53" applyFont="1" applyFill="1" applyAlignment="1">
      <alignment horizontal="center" wrapText="1"/>
      <protection/>
    </xf>
    <xf numFmtId="0" fontId="11" fillId="34" borderId="10" xfId="53" applyFont="1" applyFill="1" applyBorder="1" applyAlignment="1">
      <alignment horizontal="center" vertical="center" wrapText="1"/>
      <protection/>
    </xf>
    <xf numFmtId="0" fontId="11" fillId="39" borderId="22" xfId="53" applyFont="1" applyFill="1" applyBorder="1" applyAlignment="1">
      <alignment horizontal="center" vertical="center" wrapText="1"/>
      <protection/>
    </xf>
    <xf numFmtId="0" fontId="11" fillId="39" borderId="14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>
      <alignment/>
      <protection/>
    </xf>
    <xf numFmtId="0" fontId="5" fillId="0" borderId="23" xfId="53" applyFont="1" applyFill="1" applyBorder="1">
      <alignment/>
      <protection/>
    </xf>
    <xf numFmtId="0" fontId="5" fillId="0" borderId="14" xfId="53" applyFont="1" applyFill="1" applyBorder="1">
      <alignment/>
      <protection/>
    </xf>
    <xf numFmtId="0" fontId="10" fillId="0" borderId="0" xfId="0" applyFont="1" applyFill="1" applyBorder="1" applyAlignment="1">
      <alignment horizontal="right" textRotation="91" wrapText="1"/>
    </xf>
    <xf numFmtId="0" fontId="9" fillId="0" borderId="0" xfId="0" applyFont="1" applyFill="1" applyBorder="1" applyAlignment="1">
      <alignment horizontal="right" textRotation="91" wrapText="1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horizontal="left" vertical="center" wrapText="1"/>
    </xf>
    <xf numFmtId="0" fontId="5" fillId="36" borderId="23" xfId="0" applyFont="1" applyFill="1" applyBorder="1" applyAlignment="1">
      <alignment horizontal="left" vertical="center" wrapText="1"/>
    </xf>
    <xf numFmtId="0" fontId="0" fillId="36" borderId="23" xfId="0" applyFill="1" applyBorder="1" applyAlignment="1">
      <alignment vertical="center" wrapText="1"/>
    </xf>
    <xf numFmtId="0" fontId="0" fillId="36" borderId="14" xfId="0" applyFill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17" fillId="36" borderId="10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center" vertical="center" wrapText="1"/>
    </xf>
    <xf numFmtId="44" fontId="21" fillId="37" borderId="23" xfId="0" applyNumberFormat="1" applyFont="1" applyFill="1" applyBorder="1" applyAlignment="1">
      <alignment horizontal="center" vertical="center" wrapText="1"/>
    </xf>
    <xf numFmtId="44" fontId="21" fillId="37" borderId="14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14" xfId="0" applyBorder="1" applyAlignment="1">
      <alignment/>
    </xf>
    <xf numFmtId="0" fontId="17" fillId="36" borderId="22" xfId="0" applyFont="1" applyFill="1" applyBorder="1" applyAlignment="1">
      <alignment horizontal="left" vertical="center" wrapText="1"/>
    </xf>
    <xf numFmtId="0" fontId="17" fillId="36" borderId="23" xfId="0" applyFont="1" applyFill="1" applyBorder="1" applyAlignment="1">
      <alignment horizontal="left" vertical="center" wrapText="1"/>
    </xf>
    <xf numFmtId="0" fontId="17" fillId="36" borderId="14" xfId="0" applyFont="1" applyFill="1" applyBorder="1" applyAlignment="1">
      <alignment horizontal="left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Normalny 3" xfId="53"/>
    <cellStyle name="Normalny 4" xfId="54"/>
    <cellStyle name="Normalny_elektronika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="70" zoomScaleNormal="70" zoomScaleSheetLayoutView="100" workbookViewId="0" topLeftCell="A1">
      <selection activeCell="C14" sqref="C14"/>
    </sheetView>
  </sheetViews>
  <sheetFormatPr defaultColWidth="9.140625" defaultRowHeight="12.75"/>
  <cols>
    <col min="1" max="1" width="5.140625" style="104" customWidth="1"/>
    <col min="2" max="2" width="28.28125" style="72" customWidth="1"/>
    <col min="3" max="3" width="9.140625" style="105" customWidth="1"/>
    <col min="4" max="4" width="18.7109375" style="106" customWidth="1"/>
    <col min="5" max="5" width="21.8515625" style="107" customWidth="1"/>
    <col min="6" max="6" width="25.57421875" style="72" customWidth="1"/>
    <col min="7" max="7" width="15.421875" style="105" customWidth="1"/>
    <col min="8" max="8" width="31.7109375" style="72" customWidth="1"/>
    <col min="9" max="9" width="24.28125" style="62" customWidth="1"/>
    <col min="10" max="10" width="23.00390625" style="63" customWidth="1"/>
    <col min="11" max="11" width="17.8515625" style="63" bestFit="1" customWidth="1"/>
    <col min="12" max="12" width="16.8515625" style="63" bestFit="1" customWidth="1"/>
    <col min="13" max="16384" width="9.140625" style="63" customWidth="1"/>
  </cols>
  <sheetData>
    <row r="1" spans="1:12" ht="19.5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 ht="26.2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4" spans="1:12" ht="89.25">
      <c r="A4" s="64" t="s">
        <v>0</v>
      </c>
      <c r="B4" s="65" t="s">
        <v>12</v>
      </c>
      <c r="C4" s="65" t="s">
        <v>1</v>
      </c>
      <c r="D4" s="213" t="s">
        <v>10</v>
      </c>
      <c r="E4" s="214" t="s">
        <v>246</v>
      </c>
      <c r="F4" s="65" t="s">
        <v>13</v>
      </c>
      <c r="G4" s="65" t="s">
        <v>43</v>
      </c>
      <c r="H4" s="65" t="s">
        <v>7</v>
      </c>
      <c r="I4" s="26" t="s">
        <v>51</v>
      </c>
      <c r="J4" s="26" t="s">
        <v>52</v>
      </c>
      <c r="K4" s="26" t="s">
        <v>53</v>
      </c>
      <c r="L4" s="31" t="s">
        <v>54</v>
      </c>
    </row>
    <row r="5" spans="1:12" ht="21" customHeight="1">
      <c r="A5" s="66" t="s">
        <v>9</v>
      </c>
      <c r="B5" s="285" t="s">
        <v>22</v>
      </c>
      <c r="C5" s="286"/>
      <c r="D5" s="286"/>
      <c r="E5" s="286"/>
      <c r="F5" s="287"/>
      <c r="G5" s="67"/>
      <c r="H5" s="143" t="s">
        <v>232</v>
      </c>
      <c r="I5" s="154"/>
      <c r="J5" s="155"/>
      <c r="K5" s="155"/>
      <c r="L5" s="155"/>
    </row>
    <row r="6" spans="1:12" s="72" customFormat="1" ht="51">
      <c r="A6" s="263">
        <v>1</v>
      </c>
      <c r="B6" s="243" t="s">
        <v>125</v>
      </c>
      <c r="C6" s="244">
        <v>1981</v>
      </c>
      <c r="D6" s="245"/>
      <c r="E6" s="95">
        <v>922209</v>
      </c>
      <c r="F6" s="246" t="s">
        <v>126</v>
      </c>
      <c r="G6" s="244">
        <v>219</v>
      </c>
      <c r="H6" s="247" t="s">
        <v>127</v>
      </c>
      <c r="I6" s="248" t="s">
        <v>120</v>
      </c>
      <c r="J6" s="249"/>
      <c r="K6" s="250" t="s">
        <v>122</v>
      </c>
      <c r="L6" s="248" t="s">
        <v>120</v>
      </c>
    </row>
    <row r="7" spans="1:12" s="72" customFormat="1" ht="45.75" customHeight="1">
      <c r="A7" s="263">
        <v>2</v>
      </c>
      <c r="B7" s="112" t="s">
        <v>128</v>
      </c>
      <c r="C7" s="113">
        <v>1973</v>
      </c>
      <c r="D7" s="114"/>
      <c r="E7" s="95">
        <v>808512</v>
      </c>
      <c r="F7" s="115"/>
      <c r="G7" s="113">
        <v>192</v>
      </c>
      <c r="H7" s="144" t="s">
        <v>129</v>
      </c>
      <c r="I7" s="248" t="s">
        <v>120</v>
      </c>
      <c r="J7" s="251"/>
      <c r="K7" s="250" t="s">
        <v>130</v>
      </c>
      <c r="L7" s="248" t="s">
        <v>120</v>
      </c>
    </row>
    <row r="8" spans="1:12" s="72" customFormat="1" ht="40.5" customHeight="1">
      <c r="A8" s="263">
        <v>3</v>
      </c>
      <c r="B8" s="112" t="s">
        <v>131</v>
      </c>
      <c r="C8" s="113">
        <v>1900</v>
      </c>
      <c r="D8" s="114"/>
      <c r="E8" s="95">
        <v>933490</v>
      </c>
      <c r="F8" s="115"/>
      <c r="G8" s="113">
        <v>277</v>
      </c>
      <c r="H8" s="144" t="s">
        <v>132</v>
      </c>
      <c r="I8" s="248" t="s">
        <v>120</v>
      </c>
      <c r="J8" s="252" t="s">
        <v>120</v>
      </c>
      <c r="K8" s="250" t="s">
        <v>133</v>
      </c>
      <c r="L8" s="248" t="s">
        <v>120</v>
      </c>
    </row>
    <row r="9" spans="1:12" s="72" customFormat="1" ht="28.5" customHeight="1">
      <c r="A9" s="263">
        <v>4</v>
      </c>
      <c r="B9" s="112" t="s">
        <v>134</v>
      </c>
      <c r="C9" s="113">
        <v>1973</v>
      </c>
      <c r="D9" s="114"/>
      <c r="E9" s="95">
        <v>20000</v>
      </c>
      <c r="F9" s="115"/>
      <c r="G9" s="113"/>
      <c r="H9" s="144" t="s">
        <v>129</v>
      </c>
      <c r="I9" s="248" t="s">
        <v>120</v>
      </c>
      <c r="J9" s="249"/>
      <c r="K9" s="250" t="s">
        <v>135</v>
      </c>
      <c r="L9" s="248" t="s">
        <v>120</v>
      </c>
    </row>
    <row r="10" spans="1:12" s="72" customFormat="1" ht="59.25" customHeight="1">
      <c r="A10" s="263">
        <v>5</v>
      </c>
      <c r="B10" s="112" t="s">
        <v>136</v>
      </c>
      <c r="C10" s="113">
        <v>1900</v>
      </c>
      <c r="D10" s="114"/>
      <c r="E10" s="95">
        <v>27000</v>
      </c>
      <c r="F10" s="115"/>
      <c r="G10" s="113" t="s">
        <v>137</v>
      </c>
      <c r="H10" s="144" t="s">
        <v>132</v>
      </c>
      <c r="I10" s="248" t="s">
        <v>120</v>
      </c>
      <c r="J10" s="252" t="s">
        <v>120</v>
      </c>
      <c r="K10" s="250" t="s">
        <v>138</v>
      </c>
      <c r="L10" s="248" t="s">
        <v>120</v>
      </c>
    </row>
    <row r="11" spans="1:12" s="72" customFormat="1" ht="32.25" customHeight="1">
      <c r="A11" s="263">
        <v>6</v>
      </c>
      <c r="B11" s="112" t="s">
        <v>159</v>
      </c>
      <c r="C11" s="113">
        <v>1992</v>
      </c>
      <c r="D11" s="114"/>
      <c r="E11" s="95">
        <v>539200</v>
      </c>
      <c r="F11" s="115"/>
      <c r="G11" s="113" t="s">
        <v>139</v>
      </c>
      <c r="H11" s="144" t="s">
        <v>140</v>
      </c>
      <c r="I11" s="248" t="s">
        <v>120</v>
      </c>
      <c r="J11" s="249"/>
      <c r="K11" s="250" t="s">
        <v>141</v>
      </c>
      <c r="L11" s="248" t="s">
        <v>120</v>
      </c>
    </row>
    <row r="12" spans="1:12" s="72" customFormat="1" ht="32.25" customHeight="1">
      <c r="A12" s="263">
        <v>7</v>
      </c>
      <c r="B12" s="112" t="s">
        <v>142</v>
      </c>
      <c r="C12" s="113">
        <v>1937</v>
      </c>
      <c r="D12" s="114"/>
      <c r="E12" s="95">
        <v>92572.5</v>
      </c>
      <c r="F12" s="115"/>
      <c r="G12" s="113">
        <v>54.75</v>
      </c>
      <c r="H12" s="144" t="s">
        <v>143</v>
      </c>
      <c r="I12" s="248" t="s">
        <v>120</v>
      </c>
      <c r="J12" s="251" t="s">
        <v>144</v>
      </c>
      <c r="K12" s="253" t="s">
        <v>135</v>
      </c>
      <c r="L12" s="248" t="s">
        <v>120</v>
      </c>
    </row>
    <row r="13" spans="1:12" s="72" customFormat="1" ht="32.25" customHeight="1">
      <c r="A13" s="263">
        <v>8</v>
      </c>
      <c r="B13" s="112" t="s">
        <v>145</v>
      </c>
      <c r="C13" s="113">
        <v>1994</v>
      </c>
      <c r="D13" s="114"/>
      <c r="E13" s="201">
        <v>20000</v>
      </c>
      <c r="F13" s="115"/>
      <c r="G13" s="113"/>
      <c r="H13" s="144" t="s">
        <v>129</v>
      </c>
      <c r="I13" s="248" t="s">
        <v>120</v>
      </c>
      <c r="J13" s="254"/>
      <c r="K13" s="250" t="s">
        <v>135</v>
      </c>
      <c r="L13" s="248" t="s">
        <v>120</v>
      </c>
    </row>
    <row r="14" spans="1:12" s="72" customFormat="1" ht="44.25" customHeight="1">
      <c r="A14" s="263">
        <v>9</v>
      </c>
      <c r="B14" s="112" t="s">
        <v>146</v>
      </c>
      <c r="C14" s="113">
        <v>1974</v>
      </c>
      <c r="D14" s="114"/>
      <c r="E14" s="95">
        <v>90990</v>
      </c>
      <c r="F14" s="115" t="s">
        <v>147</v>
      </c>
      <c r="G14" s="113">
        <v>27</v>
      </c>
      <c r="H14" s="144" t="s">
        <v>148</v>
      </c>
      <c r="I14" s="248" t="s">
        <v>120</v>
      </c>
      <c r="J14" s="249"/>
      <c r="K14" s="250" t="s">
        <v>122</v>
      </c>
      <c r="L14" s="248" t="s">
        <v>120</v>
      </c>
    </row>
    <row r="15" spans="1:12" s="72" customFormat="1" ht="47.25" customHeight="1">
      <c r="A15" s="263">
        <v>10</v>
      </c>
      <c r="B15" s="112" t="s">
        <v>146</v>
      </c>
      <c r="C15" s="113">
        <v>1979</v>
      </c>
      <c r="D15" s="114"/>
      <c r="E15" s="95">
        <v>151650</v>
      </c>
      <c r="F15" s="115" t="s">
        <v>147</v>
      </c>
      <c r="G15" s="113">
        <v>45</v>
      </c>
      <c r="H15" s="144" t="s">
        <v>149</v>
      </c>
      <c r="I15" s="248" t="s">
        <v>120</v>
      </c>
      <c r="J15" s="254"/>
      <c r="K15" s="250" t="s">
        <v>122</v>
      </c>
      <c r="L15" s="248" t="s">
        <v>120</v>
      </c>
    </row>
    <row r="16" spans="1:12" s="72" customFormat="1" ht="40.5" customHeight="1">
      <c r="A16" s="263">
        <v>11</v>
      </c>
      <c r="B16" s="112" t="s">
        <v>146</v>
      </c>
      <c r="C16" s="113">
        <v>1968</v>
      </c>
      <c r="D16" s="255"/>
      <c r="E16" s="95">
        <v>151650</v>
      </c>
      <c r="F16" s="115" t="s">
        <v>147</v>
      </c>
      <c r="G16" s="113">
        <v>45</v>
      </c>
      <c r="H16" s="144" t="s">
        <v>124</v>
      </c>
      <c r="I16" s="248" t="s">
        <v>120</v>
      </c>
      <c r="J16" s="96"/>
      <c r="K16" s="250" t="s">
        <v>122</v>
      </c>
      <c r="L16" s="248" t="s">
        <v>120</v>
      </c>
    </row>
    <row r="17" spans="1:12" s="72" customFormat="1" ht="32.25" customHeight="1">
      <c r="A17" s="263">
        <v>12</v>
      </c>
      <c r="B17" s="112" t="s">
        <v>150</v>
      </c>
      <c r="C17" s="113">
        <v>1984</v>
      </c>
      <c r="D17" s="255">
        <v>5002.28</v>
      </c>
      <c r="E17" s="95"/>
      <c r="F17" s="115"/>
      <c r="G17" s="113"/>
      <c r="H17" s="144" t="s">
        <v>149</v>
      </c>
      <c r="I17" s="248" t="s">
        <v>120</v>
      </c>
      <c r="J17" s="96"/>
      <c r="K17" s="250" t="s">
        <v>151</v>
      </c>
      <c r="L17" s="248" t="s">
        <v>120</v>
      </c>
    </row>
    <row r="18" spans="1:12" s="72" customFormat="1" ht="32.25" customHeight="1">
      <c r="A18" s="263">
        <v>13</v>
      </c>
      <c r="B18" s="112" t="s">
        <v>150</v>
      </c>
      <c r="C18" s="113">
        <v>1984</v>
      </c>
      <c r="D18" s="255">
        <v>2124.54</v>
      </c>
      <c r="E18" s="95"/>
      <c r="F18" s="115"/>
      <c r="G18" s="113"/>
      <c r="H18" s="144" t="s">
        <v>124</v>
      </c>
      <c r="I18" s="248" t="s">
        <v>120</v>
      </c>
      <c r="J18" s="96"/>
      <c r="K18" s="250" t="s">
        <v>151</v>
      </c>
      <c r="L18" s="248" t="s">
        <v>120</v>
      </c>
    </row>
    <row r="19" spans="1:12" s="72" customFormat="1" ht="30.75" customHeight="1">
      <c r="A19" s="263">
        <v>14</v>
      </c>
      <c r="B19" s="112" t="s">
        <v>152</v>
      </c>
      <c r="C19" s="113">
        <v>1865</v>
      </c>
      <c r="D19" s="284"/>
      <c r="E19" s="95">
        <f>SUM(787457+326363.97)</f>
        <v>1113820.97</v>
      </c>
      <c r="F19" s="115" t="s">
        <v>147</v>
      </c>
      <c r="G19" s="113">
        <v>187</v>
      </c>
      <c r="H19" s="144" t="s">
        <v>140</v>
      </c>
      <c r="I19" s="256" t="s">
        <v>121</v>
      </c>
      <c r="J19" s="252" t="s">
        <v>120</v>
      </c>
      <c r="K19" s="250" t="s">
        <v>141</v>
      </c>
      <c r="L19" s="248" t="s">
        <v>120</v>
      </c>
    </row>
    <row r="20" spans="1:12" s="72" customFormat="1" ht="43.5" customHeight="1">
      <c r="A20" s="263">
        <v>15</v>
      </c>
      <c r="B20" s="112" t="s">
        <v>153</v>
      </c>
      <c r="C20" s="113">
        <v>2010</v>
      </c>
      <c r="D20" s="255">
        <v>24909.77</v>
      </c>
      <c r="E20" s="95"/>
      <c r="F20" s="115"/>
      <c r="G20" s="113"/>
      <c r="H20" s="144" t="s">
        <v>92</v>
      </c>
      <c r="I20" s="248" t="s">
        <v>120</v>
      </c>
      <c r="J20" s="96"/>
      <c r="K20" s="250" t="s">
        <v>154</v>
      </c>
      <c r="L20" s="248" t="s">
        <v>120</v>
      </c>
    </row>
    <row r="21" spans="1:12" s="72" customFormat="1" ht="33.75" customHeight="1">
      <c r="A21" s="263">
        <v>16</v>
      </c>
      <c r="B21" s="112" t="s">
        <v>155</v>
      </c>
      <c r="C21" s="113">
        <v>1905</v>
      </c>
      <c r="D21" s="255"/>
      <c r="E21" s="95">
        <v>849206.3</v>
      </c>
      <c r="F21" s="115"/>
      <c r="G21" s="113">
        <v>251.99</v>
      </c>
      <c r="H21" s="144" t="s">
        <v>124</v>
      </c>
      <c r="I21" s="248" t="s">
        <v>120</v>
      </c>
      <c r="J21" s="252" t="s">
        <v>120</v>
      </c>
      <c r="K21" s="250" t="s">
        <v>141</v>
      </c>
      <c r="L21" s="248" t="s">
        <v>120</v>
      </c>
    </row>
    <row r="22" spans="1:12" s="72" customFormat="1" ht="38.25" customHeight="1">
      <c r="A22" s="263">
        <v>17</v>
      </c>
      <c r="B22" s="112" t="s">
        <v>340</v>
      </c>
      <c r="C22" s="113">
        <v>1975</v>
      </c>
      <c r="D22" s="255"/>
      <c r="E22" s="95">
        <v>3402235.34</v>
      </c>
      <c r="F22" s="115" t="s">
        <v>335</v>
      </c>
      <c r="G22" s="113">
        <v>807.94</v>
      </c>
      <c r="H22" s="144" t="s">
        <v>156</v>
      </c>
      <c r="I22" s="257" t="s">
        <v>157</v>
      </c>
      <c r="J22" s="248" t="s">
        <v>158</v>
      </c>
      <c r="K22" s="250" t="s">
        <v>122</v>
      </c>
      <c r="L22" s="248" t="s">
        <v>120</v>
      </c>
    </row>
    <row r="23" spans="1:12" s="72" customFormat="1" ht="45.75" customHeight="1">
      <c r="A23" s="263">
        <v>18</v>
      </c>
      <c r="B23" s="112" t="s">
        <v>159</v>
      </c>
      <c r="C23" s="113">
        <v>2007</v>
      </c>
      <c r="D23" s="255"/>
      <c r="E23" s="95">
        <v>1933017.44</v>
      </c>
      <c r="F23" s="115"/>
      <c r="G23" s="113">
        <v>459.04</v>
      </c>
      <c r="H23" s="144" t="s">
        <v>160</v>
      </c>
      <c r="I23" s="248" t="s">
        <v>120</v>
      </c>
      <c r="J23" s="248"/>
      <c r="K23" s="250" t="s">
        <v>161</v>
      </c>
      <c r="L23" s="248" t="s">
        <v>120</v>
      </c>
    </row>
    <row r="24" spans="1:12" s="72" customFormat="1" ht="37.5" customHeight="1">
      <c r="A24" s="263">
        <v>19</v>
      </c>
      <c r="B24" s="243" t="s">
        <v>162</v>
      </c>
      <c r="C24" s="113">
        <v>1916</v>
      </c>
      <c r="D24" s="255"/>
      <c r="E24" s="95">
        <v>3239564.41</v>
      </c>
      <c r="F24" s="115" t="s">
        <v>163</v>
      </c>
      <c r="G24" s="113">
        <v>769.31</v>
      </c>
      <c r="H24" s="144" t="s">
        <v>164</v>
      </c>
      <c r="I24" s="248" t="s">
        <v>120</v>
      </c>
      <c r="J24" s="248" t="s">
        <v>158</v>
      </c>
      <c r="K24" s="250" t="s">
        <v>161</v>
      </c>
      <c r="L24" s="248" t="s">
        <v>120</v>
      </c>
    </row>
    <row r="25" spans="1:12" s="72" customFormat="1" ht="26.25" customHeight="1">
      <c r="A25" s="263">
        <v>20</v>
      </c>
      <c r="B25" s="112" t="s">
        <v>165</v>
      </c>
      <c r="C25" s="113">
        <v>1975</v>
      </c>
      <c r="D25" s="255">
        <v>84487.22</v>
      </c>
      <c r="E25" s="95"/>
      <c r="F25" s="115" t="s">
        <v>147</v>
      </c>
      <c r="G25" s="113"/>
      <c r="H25" s="144" t="s">
        <v>166</v>
      </c>
      <c r="I25" s="248" t="s">
        <v>120</v>
      </c>
      <c r="J25" s="248" t="s">
        <v>167</v>
      </c>
      <c r="K25" s="250" t="s">
        <v>168</v>
      </c>
      <c r="L25" s="248" t="s">
        <v>120</v>
      </c>
    </row>
    <row r="26" spans="1:12" s="72" customFormat="1" ht="41.25" customHeight="1">
      <c r="A26" s="263">
        <v>21</v>
      </c>
      <c r="B26" s="258" t="s">
        <v>169</v>
      </c>
      <c r="C26" s="117">
        <v>2007</v>
      </c>
      <c r="D26" s="202"/>
      <c r="E26" s="95">
        <f>SUM(2254516.33+2000000)</f>
        <v>4254516.33</v>
      </c>
      <c r="F26" s="259" t="s">
        <v>170</v>
      </c>
      <c r="G26" s="117"/>
      <c r="H26" s="145" t="s">
        <v>171</v>
      </c>
      <c r="I26" s="248" t="s">
        <v>120</v>
      </c>
      <c r="J26" s="96"/>
      <c r="K26" s="250" t="s">
        <v>161</v>
      </c>
      <c r="L26" s="248" t="s">
        <v>120</v>
      </c>
    </row>
    <row r="27" spans="1:12" s="72" customFormat="1" ht="25.5">
      <c r="A27" s="263">
        <v>22</v>
      </c>
      <c r="B27" s="120" t="s">
        <v>210</v>
      </c>
      <c r="C27" s="121">
        <v>2014</v>
      </c>
      <c r="D27" s="260">
        <v>251578.85</v>
      </c>
      <c r="E27" s="95"/>
      <c r="F27" s="261" t="s">
        <v>147</v>
      </c>
      <c r="G27" s="262"/>
      <c r="H27" s="146" t="s">
        <v>211</v>
      </c>
      <c r="I27" s="248" t="s">
        <v>120</v>
      </c>
      <c r="J27" s="248"/>
      <c r="K27" s="250"/>
      <c r="L27" s="248" t="s">
        <v>120</v>
      </c>
    </row>
    <row r="28" spans="1:12" s="72" customFormat="1" ht="12.75">
      <c r="A28" s="263">
        <v>23</v>
      </c>
      <c r="B28" s="120" t="s">
        <v>173</v>
      </c>
      <c r="C28" s="121">
        <v>2010</v>
      </c>
      <c r="D28" s="260">
        <v>82293.2</v>
      </c>
      <c r="E28" s="95"/>
      <c r="F28" s="261"/>
      <c r="G28" s="262"/>
      <c r="H28" s="146" t="s">
        <v>174</v>
      </c>
      <c r="I28" s="248" t="s">
        <v>120</v>
      </c>
      <c r="J28" s="248"/>
      <c r="K28" s="250" t="s">
        <v>175</v>
      </c>
      <c r="L28" s="248" t="s">
        <v>120</v>
      </c>
    </row>
    <row r="29" spans="1:12" s="72" customFormat="1" ht="12.75">
      <c r="A29" s="263">
        <v>24</v>
      </c>
      <c r="B29" s="120" t="s">
        <v>173</v>
      </c>
      <c r="C29" s="121">
        <v>2012</v>
      </c>
      <c r="D29" s="260">
        <v>47566.63</v>
      </c>
      <c r="E29" s="95"/>
      <c r="F29" s="261"/>
      <c r="G29" s="262"/>
      <c r="H29" s="146" t="s">
        <v>124</v>
      </c>
      <c r="I29" s="248" t="s">
        <v>120</v>
      </c>
      <c r="J29" s="248"/>
      <c r="K29" s="250" t="s">
        <v>175</v>
      </c>
      <c r="L29" s="248" t="s">
        <v>120</v>
      </c>
    </row>
    <row r="30" spans="1:12" s="72" customFormat="1" ht="12.75">
      <c r="A30" s="263">
        <v>25</v>
      </c>
      <c r="B30" s="120" t="s">
        <v>173</v>
      </c>
      <c r="C30" s="121">
        <v>2012</v>
      </c>
      <c r="D30" s="260">
        <v>27391.44</v>
      </c>
      <c r="E30" s="95"/>
      <c r="F30" s="261"/>
      <c r="G30" s="262"/>
      <c r="H30" s="146" t="s">
        <v>148</v>
      </c>
      <c r="I30" s="248" t="s">
        <v>120</v>
      </c>
      <c r="J30" s="248"/>
      <c r="K30" s="250" t="s">
        <v>175</v>
      </c>
      <c r="L30" s="248" t="s">
        <v>120</v>
      </c>
    </row>
    <row r="31" spans="1:12" s="72" customFormat="1" ht="12.75">
      <c r="A31" s="263">
        <v>26</v>
      </c>
      <c r="B31" s="120" t="s">
        <v>173</v>
      </c>
      <c r="C31" s="121">
        <v>2012</v>
      </c>
      <c r="D31" s="260">
        <v>25209.5</v>
      </c>
      <c r="E31" s="95"/>
      <c r="F31" s="261"/>
      <c r="G31" s="262"/>
      <c r="H31" s="146" t="s">
        <v>166</v>
      </c>
      <c r="I31" s="248" t="s">
        <v>120</v>
      </c>
      <c r="J31" s="248"/>
      <c r="K31" s="250" t="s">
        <v>175</v>
      </c>
      <c r="L31" s="248" t="s">
        <v>120</v>
      </c>
    </row>
    <row r="32" spans="1:12" s="72" customFormat="1" ht="12.75">
      <c r="A32" s="263">
        <v>27</v>
      </c>
      <c r="B32" s="120" t="s">
        <v>176</v>
      </c>
      <c r="C32" s="121">
        <v>2010</v>
      </c>
      <c r="D32" s="260">
        <v>44816.87</v>
      </c>
      <c r="E32" s="95"/>
      <c r="F32" s="261"/>
      <c r="G32" s="262"/>
      <c r="H32" s="146" t="s">
        <v>177</v>
      </c>
      <c r="I32" s="248" t="s">
        <v>120</v>
      </c>
      <c r="J32" s="248"/>
      <c r="K32" s="250" t="s">
        <v>175</v>
      </c>
      <c r="L32" s="248" t="s">
        <v>120</v>
      </c>
    </row>
    <row r="33" spans="1:12" s="72" customFormat="1" ht="12.75">
      <c r="A33" s="263">
        <v>28</v>
      </c>
      <c r="B33" s="120" t="s">
        <v>178</v>
      </c>
      <c r="C33" s="121">
        <v>2010</v>
      </c>
      <c r="D33" s="260">
        <v>6327.59</v>
      </c>
      <c r="E33" s="95"/>
      <c r="F33" s="261"/>
      <c r="G33" s="262"/>
      <c r="H33" s="146" t="s">
        <v>179</v>
      </c>
      <c r="I33" s="248" t="s">
        <v>120</v>
      </c>
      <c r="J33" s="248"/>
      <c r="K33" s="250" t="s">
        <v>175</v>
      </c>
      <c r="L33" s="248" t="s">
        <v>120</v>
      </c>
    </row>
    <row r="34" spans="1:12" s="72" customFormat="1" ht="25.5">
      <c r="A34" s="263">
        <v>29</v>
      </c>
      <c r="B34" s="120" t="s">
        <v>180</v>
      </c>
      <c r="C34" s="121">
        <v>2010</v>
      </c>
      <c r="D34" s="260">
        <v>68000.77</v>
      </c>
      <c r="E34" s="95"/>
      <c r="F34" s="261"/>
      <c r="G34" s="262"/>
      <c r="H34" s="146" t="s">
        <v>148</v>
      </c>
      <c r="I34" s="248" t="s">
        <v>120</v>
      </c>
      <c r="J34" s="248"/>
      <c r="K34" s="250" t="s">
        <v>181</v>
      </c>
      <c r="L34" s="248" t="s">
        <v>120</v>
      </c>
    </row>
    <row r="35" spans="1:12" s="72" customFormat="1" ht="12.75">
      <c r="A35" s="263">
        <v>30</v>
      </c>
      <c r="B35" s="120" t="s">
        <v>182</v>
      </c>
      <c r="C35" s="121">
        <v>2010</v>
      </c>
      <c r="D35" s="260">
        <v>77256.8</v>
      </c>
      <c r="E35" s="95"/>
      <c r="F35" s="261"/>
      <c r="G35" s="262"/>
      <c r="H35" s="146" t="s">
        <v>183</v>
      </c>
      <c r="I35" s="248" t="s">
        <v>120</v>
      </c>
      <c r="J35" s="248"/>
      <c r="K35" s="250" t="s">
        <v>175</v>
      </c>
      <c r="L35" s="248" t="s">
        <v>120</v>
      </c>
    </row>
    <row r="36" spans="1:12" s="72" customFormat="1" ht="25.5">
      <c r="A36" s="263">
        <v>31</v>
      </c>
      <c r="B36" s="146" t="s">
        <v>184</v>
      </c>
      <c r="C36" s="121">
        <v>2013</v>
      </c>
      <c r="D36" s="260">
        <v>91599.87</v>
      </c>
      <c r="E36" s="95"/>
      <c r="F36" s="261"/>
      <c r="G36" s="262"/>
      <c r="H36" s="146" t="s">
        <v>100</v>
      </c>
      <c r="I36" s="248" t="s">
        <v>120</v>
      </c>
      <c r="J36" s="248"/>
      <c r="K36" s="250" t="s">
        <v>175</v>
      </c>
      <c r="L36" s="248" t="s">
        <v>120</v>
      </c>
    </row>
    <row r="37" spans="1:12" s="72" customFormat="1" ht="25.5">
      <c r="A37" s="263">
        <v>32</v>
      </c>
      <c r="B37" s="146" t="s">
        <v>185</v>
      </c>
      <c r="C37" s="121">
        <v>2013</v>
      </c>
      <c r="D37" s="260">
        <v>38626.62</v>
      </c>
      <c r="E37" s="95"/>
      <c r="F37" s="261"/>
      <c r="G37" s="262"/>
      <c r="H37" s="146" t="s">
        <v>100</v>
      </c>
      <c r="I37" s="248" t="s">
        <v>120</v>
      </c>
      <c r="J37" s="248"/>
      <c r="K37" s="250" t="s">
        <v>181</v>
      </c>
      <c r="L37" s="248" t="s">
        <v>120</v>
      </c>
    </row>
    <row r="38" spans="1:12" s="72" customFormat="1" ht="25.5">
      <c r="A38" s="263">
        <v>33</v>
      </c>
      <c r="B38" s="120" t="s">
        <v>186</v>
      </c>
      <c r="C38" s="121">
        <v>2013</v>
      </c>
      <c r="D38" s="260">
        <v>263624.14</v>
      </c>
      <c r="E38" s="95"/>
      <c r="F38" s="261"/>
      <c r="G38" s="262"/>
      <c r="H38" s="146" t="s">
        <v>100</v>
      </c>
      <c r="I38" s="248" t="s">
        <v>120</v>
      </c>
      <c r="J38" s="248"/>
      <c r="K38" s="250" t="s">
        <v>168</v>
      </c>
      <c r="L38" s="248" t="s">
        <v>120</v>
      </c>
    </row>
    <row r="39" spans="1:12" s="72" customFormat="1" ht="12.75">
      <c r="A39" s="263">
        <v>34</v>
      </c>
      <c r="B39" s="120" t="s">
        <v>173</v>
      </c>
      <c r="C39" s="121">
        <v>2013</v>
      </c>
      <c r="D39" s="260">
        <v>73418.81</v>
      </c>
      <c r="E39" s="95"/>
      <c r="F39" s="261"/>
      <c r="G39" s="262"/>
      <c r="H39" s="146" t="s">
        <v>100</v>
      </c>
      <c r="I39" s="248" t="s">
        <v>120</v>
      </c>
      <c r="J39" s="248"/>
      <c r="K39" s="250" t="s">
        <v>175</v>
      </c>
      <c r="L39" s="248" t="s">
        <v>120</v>
      </c>
    </row>
    <row r="40" spans="1:12" s="72" customFormat="1" ht="12.75">
      <c r="A40" s="263">
        <v>35</v>
      </c>
      <c r="B40" s="120" t="s">
        <v>173</v>
      </c>
      <c r="C40" s="121">
        <v>2013</v>
      </c>
      <c r="D40" s="260">
        <v>50110.77</v>
      </c>
      <c r="E40" s="95"/>
      <c r="F40" s="261"/>
      <c r="G40" s="262"/>
      <c r="H40" s="146" t="s">
        <v>187</v>
      </c>
      <c r="I40" s="248" t="s">
        <v>120</v>
      </c>
      <c r="J40" s="248"/>
      <c r="K40" s="250" t="s">
        <v>175</v>
      </c>
      <c r="L40" s="248" t="s">
        <v>120</v>
      </c>
    </row>
    <row r="41" spans="1:12" s="72" customFormat="1" ht="12.75">
      <c r="A41" s="263">
        <v>36</v>
      </c>
      <c r="B41" s="120" t="s">
        <v>173</v>
      </c>
      <c r="C41" s="121">
        <v>2013</v>
      </c>
      <c r="D41" s="260">
        <v>47831.56</v>
      </c>
      <c r="E41" s="95"/>
      <c r="F41" s="261"/>
      <c r="G41" s="262"/>
      <c r="H41" s="146" t="s">
        <v>188</v>
      </c>
      <c r="I41" s="248" t="s">
        <v>120</v>
      </c>
      <c r="J41" s="248"/>
      <c r="K41" s="250" t="s">
        <v>175</v>
      </c>
      <c r="L41" s="248" t="s">
        <v>120</v>
      </c>
    </row>
    <row r="42" spans="1:12" s="72" customFormat="1" ht="13.5" customHeight="1">
      <c r="A42" s="263">
        <v>37</v>
      </c>
      <c r="B42" s="120" t="s">
        <v>173</v>
      </c>
      <c r="C42" s="121">
        <v>2013</v>
      </c>
      <c r="D42" s="260">
        <v>63743.14</v>
      </c>
      <c r="E42" s="95"/>
      <c r="F42" s="261"/>
      <c r="G42" s="262"/>
      <c r="H42" s="146" t="s">
        <v>149</v>
      </c>
      <c r="I42" s="248" t="s">
        <v>120</v>
      </c>
      <c r="J42" s="248"/>
      <c r="K42" s="250" t="s">
        <v>175</v>
      </c>
      <c r="L42" s="248" t="s">
        <v>120</v>
      </c>
    </row>
    <row r="43" spans="1:12" s="72" customFormat="1" ht="25.5">
      <c r="A43" s="263">
        <v>38</v>
      </c>
      <c r="B43" s="120" t="s">
        <v>189</v>
      </c>
      <c r="C43" s="121">
        <v>1904</v>
      </c>
      <c r="D43" s="260"/>
      <c r="E43" s="95">
        <v>258748.6</v>
      </c>
      <c r="F43" s="261"/>
      <c r="G43" s="262">
        <v>76.78</v>
      </c>
      <c r="H43" s="146" t="s">
        <v>190</v>
      </c>
      <c r="I43" s="248" t="s">
        <v>120</v>
      </c>
      <c r="J43" s="93" t="s">
        <v>191</v>
      </c>
      <c r="K43" s="250" t="s">
        <v>192</v>
      </c>
      <c r="L43" s="248" t="s">
        <v>120</v>
      </c>
    </row>
    <row r="44" spans="1:12" s="72" customFormat="1" ht="25.5">
      <c r="A44" s="263">
        <v>39</v>
      </c>
      <c r="B44" s="120" t="s">
        <v>189</v>
      </c>
      <c r="C44" s="121">
        <v>1904</v>
      </c>
      <c r="D44" s="260"/>
      <c r="E44" s="95">
        <v>223498.4</v>
      </c>
      <c r="F44" s="261"/>
      <c r="G44" s="262">
        <v>66.32</v>
      </c>
      <c r="H44" s="146" t="s">
        <v>193</v>
      </c>
      <c r="I44" s="248" t="s">
        <v>120</v>
      </c>
      <c r="J44" s="93" t="s">
        <v>191</v>
      </c>
      <c r="K44" s="250" t="s">
        <v>141</v>
      </c>
      <c r="L44" s="248" t="s">
        <v>120</v>
      </c>
    </row>
    <row r="45" spans="1:12" s="72" customFormat="1" ht="38.25">
      <c r="A45" s="263">
        <v>40</v>
      </c>
      <c r="B45" s="146" t="s">
        <v>194</v>
      </c>
      <c r="C45" s="121">
        <v>1904</v>
      </c>
      <c r="D45" s="260"/>
      <c r="E45" s="95">
        <v>17829.5</v>
      </c>
      <c r="F45" s="261"/>
      <c r="G45" s="262">
        <v>10.55</v>
      </c>
      <c r="H45" s="146" t="s">
        <v>190</v>
      </c>
      <c r="I45" s="248" t="s">
        <v>120</v>
      </c>
      <c r="J45" s="93" t="s">
        <v>191</v>
      </c>
      <c r="K45" s="250" t="s">
        <v>135</v>
      </c>
      <c r="L45" s="248" t="s">
        <v>120</v>
      </c>
    </row>
    <row r="46" spans="1:12" s="72" customFormat="1" ht="38.25">
      <c r="A46" s="263">
        <v>41</v>
      </c>
      <c r="B46" s="146" t="s">
        <v>195</v>
      </c>
      <c r="C46" s="121">
        <v>1904</v>
      </c>
      <c r="D46" s="260"/>
      <c r="E46" s="95">
        <v>41202.2</v>
      </c>
      <c r="F46" s="261"/>
      <c r="G46" s="262">
        <v>24.38</v>
      </c>
      <c r="H46" s="146" t="s">
        <v>193</v>
      </c>
      <c r="I46" s="248" t="s">
        <v>120</v>
      </c>
      <c r="J46" s="93" t="s">
        <v>191</v>
      </c>
      <c r="K46" s="250" t="s">
        <v>141</v>
      </c>
      <c r="L46" s="248" t="s">
        <v>120</v>
      </c>
    </row>
    <row r="47" spans="1:12" s="72" customFormat="1" ht="25.5" customHeight="1">
      <c r="A47" s="263">
        <v>42</v>
      </c>
      <c r="B47" s="146" t="s">
        <v>196</v>
      </c>
      <c r="C47" s="121">
        <v>2014</v>
      </c>
      <c r="D47" s="260">
        <v>122898.73</v>
      </c>
      <c r="E47" s="95"/>
      <c r="F47" s="261"/>
      <c r="G47" s="262"/>
      <c r="H47" s="146" t="s">
        <v>197</v>
      </c>
      <c r="I47" s="248" t="s">
        <v>120</v>
      </c>
      <c r="J47" s="248" t="s">
        <v>172</v>
      </c>
      <c r="K47" s="250" t="s">
        <v>175</v>
      </c>
      <c r="L47" s="248" t="s">
        <v>120</v>
      </c>
    </row>
    <row r="48" spans="1:12" s="72" customFormat="1" ht="40.5" customHeight="1">
      <c r="A48" s="263">
        <v>43</v>
      </c>
      <c r="B48" s="146" t="s">
        <v>212</v>
      </c>
      <c r="C48" s="121"/>
      <c r="D48" s="260">
        <v>106394.54</v>
      </c>
      <c r="E48" s="95"/>
      <c r="F48" s="261"/>
      <c r="G48" s="262"/>
      <c r="H48" s="146" t="s">
        <v>213</v>
      </c>
      <c r="I48" s="248" t="s">
        <v>120</v>
      </c>
      <c r="J48" s="248"/>
      <c r="K48" s="250" t="s">
        <v>214</v>
      </c>
      <c r="L48" s="248" t="s">
        <v>120</v>
      </c>
    </row>
    <row r="49" spans="1:12" s="72" customFormat="1" ht="25.5">
      <c r="A49" s="263">
        <v>44</v>
      </c>
      <c r="B49" s="120" t="s">
        <v>198</v>
      </c>
      <c r="C49" s="121">
        <v>1900</v>
      </c>
      <c r="D49" s="122"/>
      <c r="E49" s="95">
        <v>748140</v>
      </c>
      <c r="F49" s="209" t="s">
        <v>337</v>
      </c>
      <c r="G49" s="121">
        <v>222</v>
      </c>
      <c r="H49" s="120" t="s">
        <v>199</v>
      </c>
      <c r="I49" s="248" t="s">
        <v>120</v>
      </c>
      <c r="J49" s="93" t="s">
        <v>120</v>
      </c>
      <c r="K49" s="250" t="s">
        <v>141</v>
      </c>
      <c r="L49" s="93" t="s">
        <v>121</v>
      </c>
    </row>
    <row r="50" spans="1:12" s="72" customFormat="1" ht="50.25" customHeight="1">
      <c r="A50" s="263">
        <v>45</v>
      </c>
      <c r="B50" s="120" t="s">
        <v>200</v>
      </c>
      <c r="C50" s="121">
        <v>1965</v>
      </c>
      <c r="D50" s="122"/>
      <c r="E50" s="95">
        <v>898003.9</v>
      </c>
      <c r="F50" s="209" t="s">
        <v>336</v>
      </c>
      <c r="G50" s="121">
        <v>266.47</v>
      </c>
      <c r="H50" s="120" t="s">
        <v>92</v>
      </c>
      <c r="I50" s="248" t="s">
        <v>120</v>
      </c>
      <c r="J50" s="93" t="s">
        <v>120</v>
      </c>
      <c r="K50" s="250" t="s">
        <v>122</v>
      </c>
      <c r="L50" s="93" t="s">
        <v>120</v>
      </c>
    </row>
    <row r="51" spans="1:12" s="72" customFormat="1" ht="50.25" customHeight="1">
      <c r="A51" s="263">
        <v>46</v>
      </c>
      <c r="B51" s="146" t="s">
        <v>219</v>
      </c>
      <c r="C51" s="121">
        <v>2017</v>
      </c>
      <c r="D51" s="260">
        <v>7250</v>
      </c>
      <c r="E51" s="95"/>
      <c r="F51" s="209"/>
      <c r="G51" s="121">
        <v>18.72</v>
      </c>
      <c r="H51" s="120" t="s">
        <v>164</v>
      </c>
      <c r="I51" s="248" t="s">
        <v>120</v>
      </c>
      <c r="J51" s="93" t="s">
        <v>120</v>
      </c>
      <c r="K51" s="250" t="s">
        <v>220</v>
      </c>
      <c r="L51" s="93" t="s">
        <v>120</v>
      </c>
    </row>
    <row r="52" spans="1:12" s="72" customFormat="1" ht="50.25" customHeight="1">
      <c r="A52" s="263">
        <v>47</v>
      </c>
      <c r="B52" s="146" t="s">
        <v>221</v>
      </c>
      <c r="C52" s="121"/>
      <c r="D52" s="122"/>
      <c r="E52" s="95">
        <v>10000</v>
      </c>
      <c r="F52" s="209"/>
      <c r="G52" s="121">
        <v>21.12</v>
      </c>
      <c r="H52" s="120" t="s">
        <v>222</v>
      </c>
      <c r="I52" s="248" t="s">
        <v>120</v>
      </c>
      <c r="J52" s="93" t="s">
        <v>120</v>
      </c>
      <c r="K52" s="250" t="s">
        <v>338</v>
      </c>
      <c r="L52" s="93" t="s">
        <v>120</v>
      </c>
    </row>
    <row r="53" spans="1:12" s="72" customFormat="1" ht="50.25" customHeight="1">
      <c r="A53" s="263">
        <v>48</v>
      </c>
      <c r="B53" s="179" t="s">
        <v>249</v>
      </c>
      <c r="C53" s="265">
        <v>1902</v>
      </c>
      <c r="D53" s="230"/>
      <c r="E53" s="231">
        <v>485000</v>
      </c>
      <c r="F53" s="264" t="s">
        <v>339</v>
      </c>
      <c r="G53" s="265" t="s">
        <v>250</v>
      </c>
      <c r="H53" s="179" t="s">
        <v>251</v>
      </c>
      <c r="I53" s="232" t="s">
        <v>121</v>
      </c>
      <c r="J53" s="233"/>
      <c r="K53" s="234" t="s">
        <v>223</v>
      </c>
      <c r="L53" s="233" t="s">
        <v>120</v>
      </c>
    </row>
    <row r="54" spans="1:12" s="72" customFormat="1" ht="50.25" customHeight="1">
      <c r="A54" s="263">
        <v>49</v>
      </c>
      <c r="B54" s="120" t="s">
        <v>286</v>
      </c>
      <c r="C54" s="121">
        <v>2019</v>
      </c>
      <c r="D54" s="122">
        <v>17678</v>
      </c>
      <c r="E54" s="95"/>
      <c r="F54" s="123"/>
      <c r="G54" s="121"/>
      <c r="H54" s="120" t="s">
        <v>287</v>
      </c>
      <c r="I54" s="248" t="s">
        <v>120</v>
      </c>
      <c r="J54" s="93"/>
      <c r="K54" s="250" t="s">
        <v>223</v>
      </c>
      <c r="L54" s="93" t="s">
        <v>120</v>
      </c>
    </row>
    <row r="55" spans="1:12" ht="12.75">
      <c r="A55" s="185"/>
      <c r="B55" s="215"/>
      <c r="C55" s="216"/>
      <c r="D55" s="226">
        <f>SUM(D6:D54)</f>
        <v>1630141.6400000001</v>
      </c>
      <c r="E55" s="226">
        <f>SUM(E6:E53)</f>
        <v>21232056.889999997</v>
      </c>
      <c r="F55" s="188"/>
      <c r="G55" s="186"/>
      <c r="H55" s="187"/>
      <c r="I55" s="227"/>
      <c r="J55" s="228"/>
      <c r="K55" s="229"/>
      <c r="L55" s="228"/>
    </row>
    <row r="56" spans="1:12" ht="15" customHeight="1">
      <c r="A56" s="128"/>
      <c r="B56" s="302" t="s">
        <v>8</v>
      </c>
      <c r="C56" s="303"/>
      <c r="D56" s="290">
        <f>D55+E55</f>
        <v>22862198.529999997</v>
      </c>
      <c r="E56" s="291"/>
      <c r="F56" s="190"/>
      <c r="G56" s="191"/>
      <c r="H56" s="192"/>
      <c r="I56" s="161"/>
      <c r="J56" s="163"/>
      <c r="K56" s="160"/>
      <c r="L56" s="160"/>
    </row>
    <row r="57" spans="1:12" ht="12.75">
      <c r="A57" s="73" t="s">
        <v>14</v>
      </c>
      <c r="B57" s="288" t="s">
        <v>31</v>
      </c>
      <c r="C57" s="288"/>
      <c r="D57" s="288"/>
      <c r="E57" s="288"/>
      <c r="F57" s="288"/>
      <c r="G57" s="67"/>
      <c r="H57" s="143" t="s">
        <v>90</v>
      </c>
      <c r="I57" s="154"/>
      <c r="J57" s="155"/>
      <c r="K57" s="155"/>
      <c r="L57" s="155"/>
    </row>
    <row r="58" spans="1:12" ht="25.5">
      <c r="A58" s="74" t="s">
        <v>9</v>
      </c>
      <c r="B58" s="112" t="s">
        <v>71</v>
      </c>
      <c r="C58" s="113" t="s">
        <v>72</v>
      </c>
      <c r="D58" s="114"/>
      <c r="E58" s="69">
        <v>1019904.2</v>
      </c>
      <c r="F58" s="115" t="s">
        <v>73</v>
      </c>
      <c r="G58" s="113">
        <v>242.2</v>
      </c>
      <c r="H58" s="144" t="s">
        <v>74</v>
      </c>
      <c r="I58" s="154" t="s">
        <v>75</v>
      </c>
      <c r="J58" s="156" t="s">
        <v>76</v>
      </c>
      <c r="K58" s="155" t="s">
        <v>77</v>
      </c>
      <c r="L58" s="155" t="s">
        <v>61</v>
      </c>
    </row>
    <row r="59" spans="1:12" ht="25.5">
      <c r="A59" s="74" t="s">
        <v>14</v>
      </c>
      <c r="B59" s="112" t="s">
        <v>78</v>
      </c>
      <c r="C59" s="113">
        <v>1984</v>
      </c>
      <c r="D59" s="114"/>
      <c r="E59" s="69">
        <v>959265.8</v>
      </c>
      <c r="F59" s="115" t="s">
        <v>79</v>
      </c>
      <c r="G59" s="113">
        <v>227.8</v>
      </c>
      <c r="H59" s="144" t="s">
        <v>74</v>
      </c>
      <c r="I59" s="154" t="s">
        <v>75</v>
      </c>
      <c r="J59" s="156" t="s">
        <v>76</v>
      </c>
      <c r="K59" s="155" t="s">
        <v>77</v>
      </c>
      <c r="L59" s="155" t="s">
        <v>61</v>
      </c>
    </row>
    <row r="60" spans="1:12" ht="12.75">
      <c r="A60" s="131" t="s">
        <v>15</v>
      </c>
      <c r="B60" s="116" t="s">
        <v>80</v>
      </c>
      <c r="C60" s="117">
        <v>2004</v>
      </c>
      <c r="D60" s="118"/>
      <c r="E60" s="69">
        <v>84220</v>
      </c>
      <c r="F60" s="119" t="s">
        <v>81</v>
      </c>
      <c r="G60" s="117">
        <v>20</v>
      </c>
      <c r="H60" s="145" t="s">
        <v>82</v>
      </c>
      <c r="I60" s="154" t="s">
        <v>61</v>
      </c>
      <c r="J60" s="156"/>
      <c r="K60" s="155" t="s">
        <v>83</v>
      </c>
      <c r="L60" s="155" t="s">
        <v>61</v>
      </c>
    </row>
    <row r="61" spans="1:12" ht="12.75">
      <c r="A61" s="74" t="s">
        <v>16</v>
      </c>
      <c r="B61" s="120" t="s">
        <v>84</v>
      </c>
      <c r="C61" s="121">
        <v>1974</v>
      </c>
      <c r="D61" s="122">
        <v>231187.63</v>
      </c>
      <c r="E61" s="69"/>
      <c r="F61" s="209"/>
      <c r="G61" s="121" t="s">
        <v>85</v>
      </c>
      <c r="H61" s="146" t="s">
        <v>86</v>
      </c>
      <c r="I61" s="154" t="s">
        <v>61</v>
      </c>
      <c r="J61" s="156" t="s">
        <v>87</v>
      </c>
      <c r="K61" s="155" t="s">
        <v>88</v>
      </c>
      <c r="L61" s="155" t="s">
        <v>61</v>
      </c>
    </row>
    <row r="62" spans="1:12" ht="12.75">
      <c r="A62" s="74" t="s">
        <v>17</v>
      </c>
      <c r="B62" s="120" t="s">
        <v>89</v>
      </c>
      <c r="C62" s="121">
        <v>1998</v>
      </c>
      <c r="D62" s="122">
        <v>37973.19</v>
      </c>
      <c r="E62" s="69"/>
      <c r="F62" s="123"/>
      <c r="G62" s="121">
        <v>1370</v>
      </c>
      <c r="H62" s="146" t="s">
        <v>86</v>
      </c>
      <c r="I62" s="154" t="s">
        <v>61</v>
      </c>
      <c r="J62" s="156"/>
      <c r="K62" s="155" t="s">
        <v>88</v>
      </c>
      <c r="L62" s="155" t="s">
        <v>61</v>
      </c>
    </row>
    <row r="63" spans="1:12" ht="12.75">
      <c r="A63" s="74" t="s">
        <v>18</v>
      </c>
      <c r="B63" s="120" t="s">
        <v>242</v>
      </c>
      <c r="C63" s="121">
        <v>2010</v>
      </c>
      <c r="D63" s="122">
        <v>53631.2</v>
      </c>
      <c r="E63" s="211"/>
      <c r="F63" s="209"/>
      <c r="G63" s="121"/>
      <c r="H63" s="146" t="s">
        <v>86</v>
      </c>
      <c r="I63" s="154" t="s">
        <v>61</v>
      </c>
      <c r="J63" s="156" t="s">
        <v>61</v>
      </c>
      <c r="K63" s="155"/>
      <c r="L63" s="155" t="s">
        <v>61</v>
      </c>
    </row>
    <row r="64" spans="1:12" ht="12.75">
      <c r="A64" s="74" t="s">
        <v>19</v>
      </c>
      <c r="B64" s="120" t="s">
        <v>243</v>
      </c>
      <c r="C64" s="121">
        <v>2017</v>
      </c>
      <c r="D64" s="122">
        <v>12306.15</v>
      </c>
      <c r="E64" s="211"/>
      <c r="F64" s="209"/>
      <c r="G64" s="121" t="s">
        <v>244</v>
      </c>
      <c r="H64" s="146" t="s">
        <v>86</v>
      </c>
      <c r="I64" s="154" t="s">
        <v>61</v>
      </c>
      <c r="J64" s="156" t="s">
        <v>61</v>
      </c>
      <c r="K64" s="212" t="s">
        <v>245</v>
      </c>
      <c r="L64" s="155" t="s">
        <v>61</v>
      </c>
    </row>
    <row r="65" spans="1:12" ht="12.75" customHeight="1">
      <c r="A65" s="64"/>
      <c r="B65" s="301" t="s">
        <v>8</v>
      </c>
      <c r="C65" s="301"/>
      <c r="D65" s="71"/>
      <c r="E65" s="207">
        <f>SUM(E58:E60,D61:D64)</f>
        <v>2398488.17</v>
      </c>
      <c r="F65" s="75"/>
      <c r="G65" s="76"/>
      <c r="H65" s="147"/>
      <c r="I65" s="161"/>
      <c r="J65" s="162"/>
      <c r="K65" s="160"/>
      <c r="L65" s="160"/>
    </row>
    <row r="66" spans="1:12" ht="12.75">
      <c r="A66" s="73" t="s">
        <v>15</v>
      </c>
      <c r="B66" s="288" t="s">
        <v>45</v>
      </c>
      <c r="C66" s="288"/>
      <c r="D66" s="288"/>
      <c r="E66" s="288"/>
      <c r="F66" s="288"/>
      <c r="G66" s="67"/>
      <c r="H66" s="143" t="s">
        <v>49</v>
      </c>
      <c r="I66" s="154"/>
      <c r="J66" s="155"/>
      <c r="K66" s="155"/>
      <c r="L66" s="155"/>
    </row>
    <row r="67" spans="1:12" ht="18" customHeight="1">
      <c r="A67" s="74" t="s">
        <v>9</v>
      </c>
      <c r="B67" s="112" t="s">
        <v>46</v>
      </c>
      <c r="C67" s="113"/>
      <c r="D67" s="114"/>
      <c r="E67" s="206"/>
      <c r="F67" s="115"/>
      <c r="G67" s="113"/>
      <c r="H67" s="144"/>
      <c r="I67" s="154"/>
      <c r="J67" s="156"/>
      <c r="K67" s="155"/>
      <c r="L67" s="155"/>
    </row>
    <row r="68" spans="1:12" ht="12.75" customHeight="1">
      <c r="A68" s="64"/>
      <c r="B68" s="301" t="s">
        <v>8</v>
      </c>
      <c r="C68" s="301"/>
      <c r="D68" s="71"/>
      <c r="E68" s="207"/>
      <c r="F68" s="75"/>
      <c r="G68" s="76"/>
      <c r="H68" s="147"/>
      <c r="I68" s="161"/>
      <c r="J68" s="162"/>
      <c r="K68" s="160"/>
      <c r="L68" s="160"/>
    </row>
    <row r="69" spans="1:12" ht="12.75">
      <c r="A69" s="73" t="s">
        <v>16</v>
      </c>
      <c r="B69" s="304" t="s">
        <v>30</v>
      </c>
      <c r="C69" s="305"/>
      <c r="D69" s="305"/>
      <c r="E69" s="305"/>
      <c r="F69" s="306"/>
      <c r="G69" s="67"/>
      <c r="H69" s="143" t="s">
        <v>108</v>
      </c>
      <c r="I69" s="154"/>
      <c r="J69" s="156"/>
      <c r="K69" s="155"/>
      <c r="L69" s="155"/>
    </row>
    <row r="70" spans="1:12" ht="51">
      <c r="A70" s="74">
        <v>1</v>
      </c>
      <c r="B70" s="120" t="s">
        <v>93</v>
      </c>
      <c r="C70" s="121">
        <v>2004</v>
      </c>
      <c r="D70" s="122"/>
      <c r="E70" s="69">
        <v>14015387.08</v>
      </c>
      <c r="F70" s="123" t="s">
        <v>94</v>
      </c>
      <c r="G70" s="124">
        <v>3328.28</v>
      </c>
      <c r="H70" s="120" t="s">
        <v>95</v>
      </c>
      <c r="I70" s="154" t="s">
        <v>61</v>
      </c>
      <c r="J70" s="157" t="s">
        <v>61</v>
      </c>
      <c r="K70" s="155" t="s">
        <v>96</v>
      </c>
      <c r="L70" s="155" t="s">
        <v>61</v>
      </c>
    </row>
    <row r="71" spans="1:12" ht="38.25">
      <c r="A71" s="74">
        <v>2</v>
      </c>
      <c r="B71" s="110" t="s">
        <v>208</v>
      </c>
      <c r="C71" s="111">
        <v>1998</v>
      </c>
      <c r="D71" s="122"/>
      <c r="E71" s="69">
        <v>994217.1</v>
      </c>
      <c r="F71" s="123" t="s">
        <v>97</v>
      </c>
      <c r="G71" s="196">
        <v>236.1</v>
      </c>
      <c r="H71" s="120" t="s">
        <v>95</v>
      </c>
      <c r="I71" s="154" t="s">
        <v>61</v>
      </c>
      <c r="J71" s="176" t="s">
        <v>209</v>
      </c>
      <c r="K71" s="155" t="s">
        <v>96</v>
      </c>
      <c r="L71" s="155" t="s">
        <v>61</v>
      </c>
    </row>
    <row r="72" spans="1:12" ht="38.25">
      <c r="A72" s="74">
        <v>3</v>
      </c>
      <c r="B72" s="120" t="s">
        <v>98</v>
      </c>
      <c r="C72" s="121">
        <v>2011</v>
      </c>
      <c r="D72" s="122"/>
      <c r="E72" s="70">
        <v>7532721.02</v>
      </c>
      <c r="F72" s="177" t="s">
        <v>99</v>
      </c>
      <c r="G72" s="178">
        <v>1788.82</v>
      </c>
      <c r="H72" s="179" t="s">
        <v>100</v>
      </c>
      <c r="I72" s="154" t="s">
        <v>61</v>
      </c>
      <c r="J72" s="156" t="s">
        <v>61</v>
      </c>
      <c r="K72" s="155" t="s">
        <v>101</v>
      </c>
      <c r="L72" s="155" t="s">
        <v>61</v>
      </c>
    </row>
    <row r="73" spans="1:12" ht="12.75">
      <c r="A73" s="74">
        <v>4</v>
      </c>
      <c r="B73" s="120" t="s">
        <v>102</v>
      </c>
      <c r="C73" s="121">
        <v>2009</v>
      </c>
      <c r="D73" s="122">
        <v>910766.87</v>
      </c>
      <c r="E73" s="70"/>
      <c r="F73" s="177"/>
      <c r="G73" s="178">
        <v>3100</v>
      </c>
      <c r="H73" s="179" t="s">
        <v>100</v>
      </c>
      <c r="I73" s="154" t="s">
        <v>61</v>
      </c>
      <c r="J73" s="156" t="s">
        <v>61</v>
      </c>
      <c r="K73" s="155"/>
      <c r="L73" s="155" t="s">
        <v>68</v>
      </c>
    </row>
    <row r="74" spans="1:12" ht="25.5">
      <c r="A74" s="74">
        <v>5</v>
      </c>
      <c r="B74" s="120" t="s">
        <v>103</v>
      </c>
      <c r="C74" s="121">
        <v>2009</v>
      </c>
      <c r="D74" s="122">
        <v>107061.6</v>
      </c>
      <c r="E74" s="70"/>
      <c r="F74" s="177" t="s">
        <v>104</v>
      </c>
      <c r="G74" s="178">
        <v>25</v>
      </c>
      <c r="H74" s="179" t="s">
        <v>100</v>
      </c>
      <c r="I74" s="154" t="s">
        <v>61</v>
      </c>
      <c r="J74" s="156" t="s">
        <v>61</v>
      </c>
      <c r="K74" s="155" t="s">
        <v>105</v>
      </c>
      <c r="L74" s="155" t="s">
        <v>61</v>
      </c>
    </row>
    <row r="75" spans="1:12" ht="12.75">
      <c r="A75" s="74">
        <v>6</v>
      </c>
      <c r="B75" s="120" t="s">
        <v>106</v>
      </c>
      <c r="C75" s="121">
        <v>2013</v>
      </c>
      <c r="D75" s="122">
        <v>7717.02</v>
      </c>
      <c r="E75" s="70"/>
      <c r="F75" s="177"/>
      <c r="G75" s="178"/>
      <c r="H75" s="179" t="s">
        <v>100</v>
      </c>
      <c r="I75" s="154"/>
      <c r="J75" s="156"/>
      <c r="K75" s="155"/>
      <c r="L75" s="155"/>
    </row>
    <row r="76" spans="1:12" ht="12.75">
      <c r="A76" s="74">
        <v>7</v>
      </c>
      <c r="B76" s="120" t="s">
        <v>107</v>
      </c>
      <c r="C76" s="121"/>
      <c r="D76" s="122">
        <v>7917.75</v>
      </c>
      <c r="E76" s="70"/>
      <c r="F76" s="177"/>
      <c r="G76" s="178"/>
      <c r="H76" s="179" t="s">
        <v>67</v>
      </c>
      <c r="I76" s="154"/>
      <c r="J76" s="156"/>
      <c r="K76" s="155"/>
      <c r="L76" s="155"/>
    </row>
    <row r="77" spans="1:12" ht="12.75">
      <c r="A77" s="77"/>
      <c r="B77" s="297" t="s">
        <v>8</v>
      </c>
      <c r="C77" s="298"/>
      <c r="D77" s="78"/>
      <c r="E77" s="208">
        <f>SUM(E70:E72,D73:D76)</f>
        <v>23575788.44</v>
      </c>
      <c r="F77" s="79"/>
      <c r="G77" s="80"/>
      <c r="H77" s="148"/>
      <c r="I77" s="161"/>
      <c r="J77" s="160"/>
      <c r="K77" s="160"/>
      <c r="L77" s="160"/>
    </row>
    <row r="78" spans="1:12" ht="12.75">
      <c r="A78" s="73" t="s">
        <v>17</v>
      </c>
      <c r="B78" s="294" t="s">
        <v>26</v>
      </c>
      <c r="C78" s="295"/>
      <c r="D78" s="295"/>
      <c r="E78" s="295"/>
      <c r="F78" s="296"/>
      <c r="G78" s="67"/>
      <c r="H78" s="143" t="s">
        <v>62</v>
      </c>
      <c r="I78" s="154"/>
      <c r="J78" s="155"/>
      <c r="K78" s="155"/>
      <c r="L78" s="155"/>
    </row>
    <row r="79" spans="1:12" ht="38.25">
      <c r="A79" s="68" t="s">
        <v>9</v>
      </c>
      <c r="B79" s="116" t="s">
        <v>55</v>
      </c>
      <c r="C79" s="117">
        <v>1966</v>
      </c>
      <c r="D79" s="125"/>
      <c r="E79" s="69">
        <v>1421212.5</v>
      </c>
      <c r="F79" s="119" t="s">
        <v>56</v>
      </c>
      <c r="G79" s="117">
        <v>337.5</v>
      </c>
      <c r="H79" s="145" t="s">
        <v>57</v>
      </c>
      <c r="I79" s="154" t="s">
        <v>58</v>
      </c>
      <c r="J79" s="156" t="s">
        <v>59</v>
      </c>
      <c r="K79" s="164" t="s">
        <v>60</v>
      </c>
      <c r="L79" s="155" t="s">
        <v>61</v>
      </c>
    </row>
    <row r="80" spans="1:12" ht="19.5" customHeight="1">
      <c r="A80" s="81"/>
      <c r="B80" s="82" t="s">
        <v>8</v>
      </c>
      <c r="C80" s="82"/>
      <c r="D80" s="83"/>
      <c r="E80" s="84">
        <f>SUM(E79)</f>
        <v>1421212.5</v>
      </c>
      <c r="F80" s="85"/>
      <c r="G80" s="86"/>
      <c r="H80" s="149"/>
      <c r="I80" s="161"/>
      <c r="J80" s="160"/>
      <c r="K80" s="160"/>
      <c r="L80" s="160"/>
    </row>
    <row r="81" spans="1:12" ht="19.5" customHeight="1">
      <c r="A81" s="73" t="s">
        <v>18</v>
      </c>
      <c r="B81" s="292" t="s">
        <v>28</v>
      </c>
      <c r="C81" s="293"/>
      <c r="D81" s="293"/>
      <c r="E81" s="126"/>
      <c r="F81" s="87"/>
      <c r="G81" s="67"/>
      <c r="H81" s="150" t="s">
        <v>70</v>
      </c>
      <c r="I81" s="154"/>
      <c r="J81" s="157"/>
      <c r="K81" s="155"/>
      <c r="L81" s="155"/>
    </row>
    <row r="82" spans="1:12" ht="102">
      <c r="A82" s="68" t="s">
        <v>9</v>
      </c>
      <c r="B82" s="120" t="s">
        <v>65</v>
      </c>
      <c r="C82" s="121">
        <v>2014</v>
      </c>
      <c r="D82" s="122"/>
      <c r="E82" s="69">
        <v>2552287.1</v>
      </c>
      <c r="F82" s="123" t="s">
        <v>66</v>
      </c>
      <c r="G82" s="121">
        <v>606.1</v>
      </c>
      <c r="H82" s="120" t="s">
        <v>67</v>
      </c>
      <c r="I82" s="154" t="s">
        <v>68</v>
      </c>
      <c r="J82" s="157" t="s">
        <v>61</v>
      </c>
      <c r="K82" s="164" t="s">
        <v>69</v>
      </c>
      <c r="L82" s="155" t="s">
        <v>68</v>
      </c>
    </row>
    <row r="83" spans="1:12" ht="12.75">
      <c r="A83" s="88"/>
      <c r="B83" s="82" t="s">
        <v>8</v>
      </c>
      <c r="C83" s="82"/>
      <c r="D83" s="197">
        <f>SUM(D82)</f>
        <v>0</v>
      </c>
      <c r="E83" s="83">
        <f>SUM(E82)</f>
        <v>2552287.1</v>
      </c>
      <c r="F83" s="89"/>
      <c r="G83" s="90"/>
      <c r="H83" s="151"/>
      <c r="I83" s="161"/>
      <c r="J83" s="160"/>
      <c r="K83" s="160"/>
      <c r="L83" s="160"/>
    </row>
    <row r="84" spans="1:12" ht="12.75">
      <c r="A84" s="91" t="s">
        <v>35</v>
      </c>
      <c r="B84" s="92"/>
      <c r="C84" s="93"/>
      <c r="D84" s="94"/>
      <c r="E84" s="95"/>
      <c r="F84" s="96"/>
      <c r="G84" s="93"/>
      <c r="H84" s="152"/>
      <c r="I84" s="158"/>
      <c r="J84" s="155"/>
      <c r="K84" s="155"/>
      <c r="L84" s="155"/>
    </row>
    <row r="85" spans="1:12" ht="25.5">
      <c r="A85" s="97" t="s">
        <v>9</v>
      </c>
      <c r="B85" s="120" t="s">
        <v>123</v>
      </c>
      <c r="C85" s="121">
        <v>1990</v>
      </c>
      <c r="D85" s="122"/>
      <c r="E85" s="95">
        <v>209357.5</v>
      </c>
      <c r="F85" s="123" t="s">
        <v>97</v>
      </c>
      <c r="G85" s="121">
        <v>82.75</v>
      </c>
      <c r="H85" s="146" t="s">
        <v>124</v>
      </c>
      <c r="I85" s="181" t="s">
        <v>120</v>
      </c>
      <c r="J85" s="156"/>
      <c r="K85" s="182" t="s">
        <v>122</v>
      </c>
      <c r="L85" s="181" t="s">
        <v>120</v>
      </c>
    </row>
    <row r="86" spans="1:12" ht="12.75">
      <c r="A86" s="88"/>
      <c r="B86" s="82" t="s">
        <v>8</v>
      </c>
      <c r="C86" s="82"/>
      <c r="D86" s="83"/>
      <c r="E86" s="84">
        <f>SUM(E85)</f>
        <v>209357.5</v>
      </c>
      <c r="F86" s="89"/>
      <c r="G86" s="90"/>
      <c r="H86" s="151"/>
      <c r="I86" s="159"/>
      <c r="J86" s="160"/>
      <c r="K86" s="160"/>
      <c r="L86" s="160"/>
    </row>
    <row r="87" spans="1:12" ht="12.75">
      <c r="A87" s="91" t="s">
        <v>32</v>
      </c>
      <c r="B87" s="92"/>
      <c r="C87" s="93"/>
      <c r="D87" s="94"/>
      <c r="E87" s="95"/>
      <c r="F87" s="96"/>
      <c r="G87" s="93"/>
      <c r="H87" s="152"/>
      <c r="I87" s="158"/>
      <c r="J87" s="155"/>
      <c r="K87" s="155"/>
      <c r="L87" s="155"/>
    </row>
    <row r="88" spans="1:12" ht="25.5">
      <c r="A88" s="97" t="s">
        <v>9</v>
      </c>
      <c r="B88" s="120" t="s">
        <v>117</v>
      </c>
      <c r="C88" s="121">
        <v>1987</v>
      </c>
      <c r="D88" s="122"/>
      <c r="E88" s="95">
        <f>SUM((450*2530)+24035+25049+698043.96+67655.28)</f>
        <v>1953283.24</v>
      </c>
      <c r="F88" s="127" t="s">
        <v>118</v>
      </c>
      <c r="G88" s="121">
        <v>450</v>
      </c>
      <c r="H88" s="146" t="s">
        <v>119</v>
      </c>
      <c r="I88" s="181" t="s">
        <v>120</v>
      </c>
      <c r="J88" s="156"/>
      <c r="K88" s="182" t="s">
        <v>122</v>
      </c>
      <c r="L88" s="181" t="s">
        <v>120</v>
      </c>
    </row>
    <row r="89" spans="1:12" ht="12.75">
      <c r="A89" s="98"/>
      <c r="B89" s="99" t="s">
        <v>8</v>
      </c>
      <c r="C89" s="99"/>
      <c r="D89" s="100"/>
      <c r="E89" s="101">
        <f>SUM(E88)</f>
        <v>1953283.24</v>
      </c>
      <c r="F89" s="102"/>
      <c r="G89" s="103"/>
      <c r="H89" s="153"/>
      <c r="I89" s="159"/>
      <c r="J89" s="160"/>
      <c r="K89" s="160"/>
      <c r="L89" s="160"/>
    </row>
    <row r="90" spans="1:12" ht="12.75">
      <c r="A90" s="91" t="s">
        <v>48</v>
      </c>
      <c r="B90" s="92"/>
      <c r="C90" s="93"/>
      <c r="D90" s="94"/>
      <c r="E90" s="95"/>
      <c r="F90" s="96"/>
      <c r="G90" s="93"/>
      <c r="H90" s="150" t="s">
        <v>252</v>
      </c>
      <c r="I90" s="158"/>
      <c r="J90" s="155"/>
      <c r="K90" s="155"/>
      <c r="L90" s="155"/>
    </row>
    <row r="91" spans="1:12" ht="16.5" customHeight="1">
      <c r="A91" s="97" t="s">
        <v>9</v>
      </c>
      <c r="B91" s="120" t="s">
        <v>46</v>
      </c>
      <c r="C91" s="121"/>
      <c r="D91" s="122"/>
      <c r="E91" s="69"/>
      <c r="F91" s="127"/>
      <c r="G91" s="121"/>
      <c r="H91" s="146"/>
      <c r="I91" s="158"/>
      <c r="J91" s="156"/>
      <c r="K91" s="155"/>
      <c r="L91" s="155"/>
    </row>
    <row r="92" spans="1:12" ht="16.5" customHeight="1">
      <c r="A92" s="98"/>
      <c r="B92" s="99" t="s">
        <v>8</v>
      </c>
      <c r="C92" s="99"/>
      <c r="D92" s="100"/>
      <c r="E92" s="101"/>
      <c r="F92" s="102"/>
      <c r="G92" s="103"/>
      <c r="H92" s="153"/>
      <c r="I92" s="159"/>
      <c r="J92" s="160"/>
      <c r="K92" s="160"/>
      <c r="L92" s="160"/>
    </row>
    <row r="93" spans="2:12" s="104" customFormat="1" ht="12.75">
      <c r="B93" s="72"/>
      <c r="C93" s="105"/>
      <c r="D93" s="106"/>
      <c r="E93" s="107"/>
      <c r="F93" s="72"/>
      <c r="G93" s="105"/>
      <c r="H93" s="72"/>
      <c r="I93" s="62"/>
      <c r="J93" s="63"/>
      <c r="K93" s="63"/>
      <c r="L93" s="63"/>
    </row>
    <row r="95" ht="12.75">
      <c r="E95" s="106"/>
    </row>
    <row r="96" ht="12.75" hidden="1">
      <c r="F96" s="72">
        <v>2000</v>
      </c>
    </row>
    <row r="97" ht="12.75" hidden="1">
      <c r="F97" s="72">
        <v>3330</v>
      </c>
    </row>
    <row r="98" spans="1:7" ht="12.75" customHeight="1" hidden="1">
      <c r="A98" s="72"/>
      <c r="B98" s="105"/>
      <c r="C98" s="106"/>
      <c r="E98" s="106"/>
      <c r="G98" s="72"/>
    </row>
    <row r="99" spans="6:7" ht="12.75" customHeight="1" hidden="1">
      <c r="F99" s="72">
        <v>1500</v>
      </c>
      <c r="G99" s="108"/>
    </row>
    <row r="100" spans="6:7" ht="12.75" hidden="1">
      <c r="F100" s="72">
        <v>2000</v>
      </c>
      <c r="G100" s="108"/>
    </row>
    <row r="101" spans="6:7" ht="12.75" hidden="1">
      <c r="F101" s="72">
        <v>3330</v>
      </c>
      <c r="G101" s="108"/>
    </row>
    <row r="102" ht="12.75" hidden="1"/>
    <row r="103" ht="12.75" hidden="1"/>
    <row r="104" ht="12.75" hidden="1"/>
    <row r="105" ht="12.75" hidden="1"/>
    <row r="106" ht="12.75" hidden="1"/>
    <row r="107" ht="12.75" hidden="1">
      <c r="F107" s="72">
        <v>1500</v>
      </c>
    </row>
    <row r="108" ht="12.75" hidden="1"/>
    <row r="109" ht="12.75" hidden="1"/>
    <row r="112" spans="2:12" s="104" customFormat="1" ht="30.75" customHeight="1">
      <c r="B112" s="299"/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</row>
    <row r="113" spans="2:12" s="104" customFormat="1" ht="12.75">
      <c r="B113" s="72"/>
      <c r="C113" s="105"/>
      <c r="D113" s="106"/>
      <c r="E113" s="107"/>
      <c r="F113" s="72"/>
      <c r="G113" s="105"/>
      <c r="H113" s="72"/>
      <c r="I113" s="62"/>
      <c r="J113" s="63"/>
      <c r="K113" s="63"/>
      <c r="L113" s="63"/>
    </row>
    <row r="114" spans="2:12" s="104" customFormat="1" ht="12.75">
      <c r="B114" s="72"/>
      <c r="C114" s="105"/>
      <c r="D114" s="106"/>
      <c r="E114" s="107"/>
      <c r="F114" s="72"/>
      <c r="G114" s="105"/>
      <c r="H114" s="72"/>
      <c r="I114" s="62"/>
      <c r="J114" s="63"/>
      <c r="K114" s="63"/>
      <c r="L114" s="63"/>
    </row>
    <row r="115" spans="2:12" s="104" customFormat="1" ht="12.75">
      <c r="B115" s="72"/>
      <c r="C115" s="105"/>
      <c r="D115" s="106"/>
      <c r="E115" s="107"/>
      <c r="F115" s="72"/>
      <c r="G115" s="105"/>
      <c r="H115" s="72"/>
      <c r="I115" s="62"/>
      <c r="J115" s="63"/>
      <c r="K115" s="63"/>
      <c r="L115" s="63"/>
    </row>
    <row r="116" spans="2:12" s="104" customFormat="1" ht="12.75">
      <c r="B116" s="72"/>
      <c r="C116" s="105"/>
      <c r="D116" s="106"/>
      <c r="E116" s="107"/>
      <c r="F116" s="72"/>
      <c r="G116" s="105"/>
      <c r="H116" s="72"/>
      <c r="I116" s="62"/>
      <c r="J116" s="63"/>
      <c r="K116" s="63"/>
      <c r="L116" s="63"/>
    </row>
  </sheetData>
  <sheetProtection/>
  <mergeCells count="13">
    <mergeCell ref="B112:L112"/>
    <mergeCell ref="B65:C65"/>
    <mergeCell ref="B56:C56"/>
    <mergeCell ref="B66:F66"/>
    <mergeCell ref="B69:F69"/>
    <mergeCell ref="B68:C68"/>
    <mergeCell ref="B5:F5"/>
    <mergeCell ref="B57:F57"/>
    <mergeCell ref="A1:L2"/>
    <mergeCell ref="D56:E56"/>
    <mergeCell ref="B81:D81"/>
    <mergeCell ref="B78:F78"/>
    <mergeCell ref="B77:C77"/>
  </mergeCells>
  <printOptions horizontalCentered="1"/>
  <pageMargins left="0.2362204724409449" right="0.5905511811023623" top="0.6692913385826772" bottom="0.3937007874015748" header="0.5118110236220472" footer="0.4330708661417323"/>
  <pageSetup horizontalDpi="600" verticalDpi="600" orientation="landscape" paperSize="9" scale="45" r:id="rId1"/>
  <headerFooter alignWithMargins="0">
    <oddHeader>&amp;R&amp;"Arial,Pogrubiony"&amp;12&amp;UTabela nr 1
&amp;"Arial,Pogrubiona kursywa"&amp;UWykaz budynków i budowli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5.7109375" style="2" customWidth="1"/>
    <col min="2" max="2" width="29.421875" style="2" customWidth="1"/>
    <col min="3" max="3" width="21.8515625" style="3" customWidth="1"/>
    <col min="4" max="4" width="18.8515625" style="8" customWidth="1"/>
    <col min="5" max="5" width="20.00390625" style="8" customWidth="1"/>
    <col min="6" max="6" width="18.7109375" style="2" customWidth="1"/>
    <col min="7" max="16384" width="9.140625" style="2" customWidth="1"/>
  </cols>
  <sheetData>
    <row r="1" ht="12.75">
      <c r="E1" s="4" t="s">
        <v>240</v>
      </c>
    </row>
    <row r="2" spans="1:9" ht="12.75">
      <c r="A2" s="5"/>
      <c r="B2" s="5"/>
      <c r="C2" s="6"/>
      <c r="D2" s="7"/>
      <c r="E2" s="7"/>
      <c r="F2" s="5"/>
      <c r="G2" s="5"/>
      <c r="H2" s="5"/>
      <c r="I2" s="5"/>
    </row>
    <row r="3" spans="1:9" ht="33" customHeight="1">
      <c r="A3" s="53" t="s">
        <v>6</v>
      </c>
      <c r="B3" s="54" t="s">
        <v>36</v>
      </c>
      <c r="C3" s="58" t="s">
        <v>37</v>
      </c>
      <c r="D3" s="55" t="s">
        <v>40</v>
      </c>
      <c r="E3" s="58" t="s">
        <v>44</v>
      </c>
      <c r="F3" s="58" t="s">
        <v>239</v>
      </c>
      <c r="G3" s="5"/>
      <c r="H3" s="5"/>
      <c r="I3" s="5"/>
    </row>
    <row r="4" spans="1:9" ht="24.75" customHeight="1">
      <c r="A4" s="309" t="s">
        <v>9</v>
      </c>
      <c r="B4" s="237" t="s">
        <v>22</v>
      </c>
      <c r="C4" s="240">
        <f>1113310.07-38543.05</f>
        <v>1074767.02</v>
      </c>
      <c r="D4" s="241"/>
      <c r="E4" s="241"/>
      <c r="F4" s="241">
        <v>533648.32</v>
      </c>
      <c r="G4" s="5"/>
      <c r="H4" s="5"/>
      <c r="I4" s="5"/>
    </row>
    <row r="5" spans="1:9" ht="24.75" customHeight="1">
      <c r="A5" s="310"/>
      <c r="B5" s="237" t="s">
        <v>298</v>
      </c>
      <c r="C5" s="240">
        <v>38543.05</v>
      </c>
      <c r="D5" s="241"/>
      <c r="E5" s="241"/>
      <c r="F5" s="241"/>
      <c r="G5" s="5"/>
      <c r="H5" s="5"/>
      <c r="I5" s="5"/>
    </row>
    <row r="6" spans="1:9" ht="24.75" customHeight="1">
      <c r="A6" s="309" t="s">
        <v>14</v>
      </c>
      <c r="B6" s="237" t="s">
        <v>31</v>
      </c>
      <c r="C6" s="240">
        <v>202551.18</v>
      </c>
      <c r="D6" s="224"/>
      <c r="E6" s="193"/>
      <c r="F6" s="193"/>
      <c r="G6" s="5"/>
      <c r="H6" s="5"/>
      <c r="I6" s="5"/>
    </row>
    <row r="7" spans="1:9" ht="24.75" customHeight="1">
      <c r="A7" s="310"/>
      <c r="B7" s="237" t="s">
        <v>297</v>
      </c>
      <c r="C7" s="266">
        <v>14000</v>
      </c>
      <c r="D7" s="224"/>
      <c r="E7" s="193"/>
      <c r="F7" s="193"/>
      <c r="G7" s="5"/>
      <c r="H7" s="5"/>
      <c r="I7" s="5"/>
    </row>
    <row r="8" spans="1:9" ht="24.75" customHeight="1">
      <c r="A8" s="56" t="s">
        <v>15</v>
      </c>
      <c r="B8" s="237" t="s">
        <v>38</v>
      </c>
      <c r="C8" s="194">
        <v>49013.78</v>
      </c>
      <c r="D8" s="224"/>
      <c r="E8" s="193"/>
      <c r="F8" s="193"/>
      <c r="G8" s="5"/>
      <c r="H8" s="5"/>
      <c r="I8" s="5"/>
    </row>
    <row r="9" spans="1:9" ht="24.75" customHeight="1">
      <c r="A9" s="56" t="s">
        <v>16</v>
      </c>
      <c r="B9" s="237" t="s">
        <v>30</v>
      </c>
      <c r="C9" s="224">
        <f>811592.6+159+11028.81+6747.98+7264.2+38397.98</f>
        <v>875190.57</v>
      </c>
      <c r="D9" s="224">
        <v>50802.26</v>
      </c>
      <c r="E9" s="225">
        <v>189982.82</v>
      </c>
      <c r="F9" s="225"/>
      <c r="G9" s="5"/>
      <c r="H9" s="5"/>
      <c r="I9" s="5"/>
    </row>
    <row r="10" spans="1:9" ht="24.75" customHeight="1">
      <c r="A10" s="56" t="s">
        <v>17</v>
      </c>
      <c r="B10" s="237" t="s">
        <v>26</v>
      </c>
      <c r="C10" s="240">
        <f>16773.01+1400+6601+2614</f>
        <v>27388.01</v>
      </c>
      <c r="D10" s="240">
        <v>5942.55</v>
      </c>
      <c r="E10" s="193"/>
      <c r="F10" s="193"/>
      <c r="G10" s="5"/>
      <c r="H10" s="5"/>
      <c r="I10" s="5"/>
    </row>
    <row r="11" spans="1:9" ht="24.75" customHeight="1">
      <c r="A11" s="56" t="s">
        <v>18</v>
      </c>
      <c r="B11" s="237" t="s">
        <v>39</v>
      </c>
      <c r="C11" s="239">
        <f>61403.67+199+129+249.99+1699.99</f>
        <v>63681.649999999994</v>
      </c>
      <c r="D11" s="239"/>
      <c r="E11" s="236"/>
      <c r="F11" s="236"/>
      <c r="G11" s="5"/>
      <c r="H11" s="5"/>
      <c r="I11" s="5"/>
    </row>
    <row r="12" spans="1:9" ht="24.75" customHeight="1">
      <c r="A12" s="56" t="s">
        <v>19</v>
      </c>
      <c r="B12" s="237" t="s">
        <v>41</v>
      </c>
      <c r="C12" s="242">
        <v>21413.23</v>
      </c>
      <c r="D12" s="239"/>
      <c r="E12" s="236"/>
      <c r="F12" s="236"/>
      <c r="G12" s="5"/>
      <c r="H12" s="5"/>
      <c r="I12" s="5"/>
    </row>
    <row r="13" spans="1:9" ht="24.75" customHeight="1">
      <c r="A13" s="56" t="s">
        <v>20</v>
      </c>
      <c r="B13" s="237" t="s">
        <v>42</v>
      </c>
      <c r="C13" s="242">
        <v>147542.71</v>
      </c>
      <c r="D13" s="239"/>
      <c r="E13" s="236"/>
      <c r="F13" s="236"/>
      <c r="G13" s="5"/>
      <c r="H13" s="5"/>
      <c r="I13" s="5"/>
    </row>
    <row r="14" spans="1:9" ht="36" customHeight="1">
      <c r="A14" s="56" t="s">
        <v>21</v>
      </c>
      <c r="B14" s="237" t="s">
        <v>334</v>
      </c>
      <c r="C14" s="242">
        <v>28270</v>
      </c>
      <c r="D14" s="242">
        <v>141259.29</v>
      </c>
      <c r="E14" s="236"/>
      <c r="F14" s="236"/>
      <c r="G14" s="5"/>
      <c r="H14" s="5"/>
      <c r="I14" s="5"/>
    </row>
    <row r="15" spans="1:9" ht="12.75" customHeight="1">
      <c r="A15" s="56"/>
      <c r="B15" s="57"/>
      <c r="C15" s="55">
        <f>SUM(C4:C14)</f>
        <v>2542361.1999999997</v>
      </c>
      <c r="D15" s="55">
        <f>SUM(D4:D14)</f>
        <v>198004.1</v>
      </c>
      <c r="E15" s="109">
        <f>SUM(E4:E14)</f>
        <v>189982.82</v>
      </c>
      <c r="F15" s="109">
        <f>SUM(F4:F14)</f>
        <v>533648.32</v>
      </c>
      <c r="G15" s="5"/>
      <c r="H15" s="5"/>
      <c r="I15" s="5"/>
    </row>
    <row r="16" spans="1:9" ht="12.75" customHeight="1">
      <c r="A16" s="14"/>
      <c r="B16" s="11"/>
      <c r="C16" s="15"/>
      <c r="D16" s="16"/>
      <c r="E16" s="16"/>
      <c r="F16" s="195"/>
      <c r="G16" s="5"/>
      <c r="H16" s="5"/>
      <c r="I16" s="5"/>
    </row>
    <row r="17" spans="1:9" ht="12.75" customHeight="1">
      <c r="A17" s="14"/>
      <c r="B17" s="11"/>
      <c r="C17" s="15"/>
      <c r="D17" s="16"/>
      <c r="E17" s="16"/>
      <c r="F17" s="5"/>
      <c r="G17" s="5"/>
      <c r="H17" s="5"/>
      <c r="I17" s="5"/>
    </row>
    <row r="18" spans="1:9" ht="12.75" customHeight="1">
      <c r="A18" s="14"/>
      <c r="B18" s="11"/>
      <c r="C18" s="15"/>
      <c r="D18" s="16"/>
      <c r="E18" s="16"/>
      <c r="F18" s="5"/>
      <c r="G18" s="5"/>
      <c r="H18" s="5"/>
      <c r="I18" s="5"/>
    </row>
    <row r="19" spans="1:9" ht="12.75" customHeight="1">
      <c r="A19" s="14"/>
      <c r="B19" s="11"/>
      <c r="C19" s="15"/>
      <c r="D19" s="16"/>
      <c r="E19" s="16"/>
      <c r="F19" s="5"/>
      <c r="G19" s="5"/>
      <c r="H19" s="5"/>
      <c r="I19" s="5"/>
    </row>
    <row r="20" spans="1:9" ht="12.75" customHeight="1">
      <c r="A20" s="14"/>
      <c r="B20" s="11"/>
      <c r="C20" s="15"/>
      <c r="D20" s="16"/>
      <c r="E20" s="16"/>
      <c r="F20" s="5"/>
      <c r="G20" s="5"/>
      <c r="H20" s="5"/>
      <c r="I20" s="5"/>
    </row>
    <row r="21" spans="1:9" ht="12.75" customHeight="1">
      <c r="A21" s="14"/>
      <c r="B21" s="11"/>
      <c r="C21" s="15"/>
      <c r="D21" s="16"/>
      <c r="E21" s="16"/>
      <c r="F21" s="5"/>
      <c r="G21" s="5"/>
      <c r="H21" s="5"/>
      <c r="I21" s="5"/>
    </row>
    <row r="22" spans="1:9" ht="12.75" customHeight="1">
      <c r="A22" s="14"/>
      <c r="B22" s="11"/>
      <c r="C22" s="15"/>
      <c r="D22" s="16"/>
      <c r="E22" s="16"/>
      <c r="F22" s="5"/>
      <c r="G22" s="5"/>
      <c r="H22" s="5"/>
      <c r="I22" s="5"/>
    </row>
    <row r="23" spans="1:9" ht="48" customHeight="1">
      <c r="A23" s="14"/>
      <c r="B23" s="11"/>
      <c r="C23" s="15"/>
      <c r="D23" s="16"/>
      <c r="E23" s="16"/>
      <c r="F23" s="5"/>
      <c r="G23" s="5"/>
      <c r="H23" s="5"/>
      <c r="I23" s="5"/>
    </row>
    <row r="24" spans="1:9" ht="12.75" customHeight="1">
      <c r="A24" s="14"/>
      <c r="B24" s="11"/>
      <c r="C24" s="15"/>
      <c r="D24" s="16"/>
      <c r="E24" s="16"/>
      <c r="F24" s="5"/>
      <c r="G24" s="5"/>
      <c r="H24" s="5"/>
      <c r="I24" s="5"/>
    </row>
    <row r="25" spans="1:9" ht="12.75" customHeight="1">
      <c r="A25" s="14"/>
      <c r="B25" s="11"/>
      <c r="C25" s="15"/>
      <c r="D25" s="16"/>
      <c r="E25" s="16"/>
      <c r="F25" s="5"/>
      <c r="G25" s="5"/>
      <c r="H25" s="5"/>
      <c r="I25" s="5"/>
    </row>
    <row r="26" spans="1:9" ht="12.75" customHeight="1">
      <c r="A26" s="14"/>
      <c r="B26" s="11"/>
      <c r="C26" s="15"/>
      <c r="D26" s="16"/>
      <c r="E26" s="16"/>
      <c r="F26" s="5"/>
      <c r="G26" s="5"/>
      <c r="H26" s="5"/>
      <c r="I26" s="5"/>
    </row>
    <row r="27" spans="1:9" ht="12.75" customHeight="1">
      <c r="A27" s="14"/>
      <c r="B27" s="11"/>
      <c r="C27" s="15"/>
      <c r="D27" s="16"/>
      <c r="E27" s="16"/>
      <c r="F27" s="5"/>
      <c r="G27" s="5"/>
      <c r="H27" s="5"/>
      <c r="I27" s="5"/>
    </row>
    <row r="28" spans="1:9" ht="12.75" customHeight="1">
      <c r="A28" s="14"/>
      <c r="B28" s="11"/>
      <c r="C28" s="15"/>
      <c r="D28" s="16"/>
      <c r="E28" s="16"/>
      <c r="F28" s="5"/>
      <c r="G28" s="5"/>
      <c r="H28" s="5"/>
      <c r="I28" s="5"/>
    </row>
    <row r="29" spans="1:9" ht="12.75" customHeight="1">
      <c r="A29" s="14"/>
      <c r="B29" s="11"/>
      <c r="C29" s="15"/>
      <c r="D29" s="16"/>
      <c r="E29" s="16"/>
      <c r="F29" s="5"/>
      <c r="G29" s="5"/>
      <c r="H29" s="5"/>
      <c r="I29" s="5"/>
    </row>
    <row r="30" spans="1:9" ht="12.75" customHeight="1">
      <c r="A30" s="14"/>
      <c r="B30" s="11"/>
      <c r="C30" s="15"/>
      <c r="D30" s="16"/>
      <c r="E30" s="16"/>
      <c r="F30" s="5"/>
      <c r="G30" s="5"/>
      <c r="H30" s="5"/>
      <c r="I30" s="5"/>
    </row>
    <row r="31" spans="1:9" ht="12.75" customHeight="1">
      <c r="A31" s="14"/>
      <c r="B31" s="11"/>
      <c r="C31" s="15"/>
      <c r="D31" s="16"/>
      <c r="E31" s="16"/>
      <c r="F31" s="5"/>
      <c r="G31" s="5"/>
      <c r="H31" s="5"/>
      <c r="I31" s="5"/>
    </row>
    <row r="32" spans="1:9" ht="12.75" customHeight="1">
      <c r="A32" s="14"/>
      <c r="B32" s="11"/>
      <c r="C32" s="15"/>
      <c r="D32" s="16"/>
      <c r="E32" s="16"/>
      <c r="F32" s="5"/>
      <c r="G32" s="5"/>
      <c r="H32" s="5"/>
      <c r="I32" s="5"/>
    </row>
    <row r="33" spans="1:9" ht="12.75" customHeight="1">
      <c r="A33" s="14"/>
      <c r="B33" s="11"/>
      <c r="C33" s="15"/>
      <c r="D33" s="16"/>
      <c r="E33" s="16"/>
      <c r="F33" s="5"/>
      <c r="G33" s="5"/>
      <c r="H33" s="5"/>
      <c r="I33" s="5"/>
    </row>
    <row r="34" spans="1:9" ht="12.75" customHeight="1">
      <c r="A34" s="14"/>
      <c r="B34" s="11"/>
      <c r="C34" s="15"/>
      <c r="D34" s="308"/>
      <c r="E34" s="52"/>
      <c r="F34" s="5"/>
      <c r="G34" s="5"/>
      <c r="H34" s="5"/>
      <c r="I34" s="5"/>
    </row>
    <row r="35" spans="1:9" ht="12.75" customHeight="1">
      <c r="A35" s="14"/>
      <c r="B35" s="11"/>
      <c r="C35" s="15"/>
      <c r="D35" s="308"/>
      <c r="E35" s="52"/>
      <c r="F35" s="5"/>
      <c r="G35" s="5"/>
      <c r="H35" s="5"/>
      <c r="I35" s="5"/>
    </row>
    <row r="36" spans="1:9" ht="12.75" customHeight="1">
      <c r="A36" s="14"/>
      <c r="B36" s="11"/>
      <c r="C36" s="15"/>
      <c r="D36" s="308"/>
      <c r="E36" s="52"/>
      <c r="F36" s="5"/>
      <c r="G36" s="5"/>
      <c r="H36" s="5"/>
      <c r="I36" s="5"/>
    </row>
    <row r="37" spans="1:9" ht="12.75" customHeight="1">
      <c r="A37" s="14"/>
      <c r="B37" s="11"/>
      <c r="C37" s="15"/>
      <c r="D37" s="16"/>
      <c r="E37" s="16"/>
      <c r="F37" s="5"/>
      <c r="G37" s="5"/>
      <c r="H37" s="5"/>
      <c r="I37" s="5"/>
    </row>
    <row r="38" spans="1:9" ht="12.75" customHeight="1">
      <c r="A38" s="14"/>
      <c r="B38" s="11"/>
      <c r="C38" s="15"/>
      <c r="D38" s="16"/>
      <c r="E38" s="16"/>
      <c r="F38" s="5"/>
      <c r="G38" s="5"/>
      <c r="H38" s="5"/>
      <c r="I38" s="5"/>
    </row>
    <row r="39" spans="1:9" ht="12.75" customHeight="1">
      <c r="A39" s="14"/>
      <c r="B39" s="11"/>
      <c r="C39" s="15"/>
      <c r="D39" s="16"/>
      <c r="E39" s="16"/>
      <c r="F39" s="5"/>
      <c r="G39" s="5"/>
      <c r="H39" s="5"/>
      <c r="I39" s="5"/>
    </row>
    <row r="40" spans="1:9" ht="12.75" customHeight="1">
      <c r="A40" s="14"/>
      <c r="B40" s="11"/>
      <c r="C40" s="15"/>
      <c r="D40" s="16"/>
      <c r="E40" s="16"/>
      <c r="F40" s="5"/>
      <c r="G40" s="5"/>
      <c r="H40" s="5"/>
      <c r="I40" s="5"/>
    </row>
    <row r="41" spans="1:9" ht="12.75" customHeight="1">
      <c r="A41" s="14"/>
      <c r="B41" s="11"/>
      <c r="C41" s="15"/>
      <c r="D41" s="16"/>
      <c r="E41" s="16"/>
      <c r="F41" s="5"/>
      <c r="G41" s="5"/>
      <c r="H41" s="5"/>
      <c r="I41" s="5"/>
    </row>
    <row r="42" spans="1:9" ht="12.75" customHeight="1">
      <c r="A42" s="14"/>
      <c r="B42" s="11"/>
      <c r="C42" s="15"/>
      <c r="D42" s="307"/>
      <c r="E42" s="51"/>
      <c r="F42" s="5"/>
      <c r="G42" s="5"/>
      <c r="H42" s="5"/>
      <c r="I42" s="5"/>
    </row>
    <row r="43" spans="1:9" ht="12.75" customHeight="1">
      <c r="A43" s="14"/>
      <c r="B43" s="11"/>
      <c r="C43" s="15"/>
      <c r="D43" s="307"/>
      <c r="E43" s="51"/>
      <c r="F43" s="5"/>
      <c r="G43" s="5"/>
      <c r="H43" s="5"/>
      <c r="I43" s="5"/>
    </row>
    <row r="44" spans="1:9" ht="12.75" customHeight="1">
      <c r="A44" s="14"/>
      <c r="B44" s="11"/>
      <c r="C44" s="15"/>
      <c r="D44" s="307"/>
      <c r="E44" s="51"/>
      <c r="F44" s="5"/>
      <c r="G44" s="5"/>
      <c r="H44" s="5"/>
      <c r="I44" s="5"/>
    </row>
    <row r="45" spans="1:9" ht="12.75" customHeight="1">
      <c r="A45" s="14"/>
      <c r="B45" s="11"/>
      <c r="C45" s="15"/>
      <c r="D45" s="16"/>
      <c r="E45" s="16"/>
      <c r="F45" s="5"/>
      <c r="G45" s="5"/>
      <c r="H45" s="5"/>
      <c r="I45" s="5"/>
    </row>
    <row r="46" spans="1:9" ht="12.75" customHeight="1">
      <c r="A46" s="14"/>
      <c r="B46" s="11"/>
      <c r="C46" s="15"/>
      <c r="D46" s="16"/>
      <c r="E46" s="16"/>
      <c r="F46" s="5"/>
      <c r="G46" s="5"/>
      <c r="H46" s="5"/>
      <c r="I46" s="5"/>
    </row>
    <row r="47" spans="1:9" ht="12.75" customHeight="1">
      <c r="A47" s="14"/>
      <c r="B47" s="11"/>
      <c r="C47" s="15"/>
      <c r="D47" s="16"/>
      <c r="E47" s="16"/>
      <c r="F47" s="5"/>
      <c r="G47" s="5"/>
      <c r="H47" s="5"/>
      <c r="I47" s="5"/>
    </row>
    <row r="48" spans="1:9" ht="12.75" customHeight="1">
      <c r="A48" s="14"/>
      <c r="B48" s="11"/>
      <c r="C48" s="15"/>
      <c r="D48" s="16"/>
      <c r="E48" s="16"/>
      <c r="F48" s="5"/>
      <c r="G48" s="5"/>
      <c r="H48" s="5"/>
      <c r="I48" s="5"/>
    </row>
    <row r="49" spans="1:5" ht="12.75">
      <c r="A49" s="17"/>
      <c r="B49"/>
      <c r="D49" s="2"/>
      <c r="E49" s="2"/>
    </row>
    <row r="50" spans="1:2" ht="12.75">
      <c r="A50" s="17"/>
      <c r="B50"/>
    </row>
    <row r="51" spans="1:2" ht="12.75">
      <c r="A51"/>
      <c r="B51" s="18"/>
    </row>
    <row r="52" spans="1:2" ht="12.75">
      <c r="A52"/>
      <c r="B52" s="18"/>
    </row>
    <row r="53" spans="1:2" ht="12.75">
      <c r="A53" s="17"/>
      <c r="B53"/>
    </row>
    <row r="54" spans="1:2" ht="12.75">
      <c r="A54"/>
      <c r="B54" s="18"/>
    </row>
  </sheetData>
  <sheetProtection/>
  <mergeCells count="4">
    <mergeCell ref="D42:D44"/>
    <mergeCell ref="D34:D36"/>
    <mergeCell ref="A6:A7"/>
    <mergeCell ref="A4:A5"/>
  </mergeCells>
  <printOptions horizontalCentered="1"/>
  <pageMargins left="0.6299212598425197" right="0.1968503937007874" top="0.7874015748031497" bottom="0.5118110236220472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0"/>
  <sheetViews>
    <sheetView zoomScaleSheetLayoutView="100" zoomScalePageLayoutView="0" workbookViewId="0" topLeftCell="A10">
      <selection activeCell="C133" sqref="C133"/>
    </sheetView>
  </sheetViews>
  <sheetFormatPr defaultColWidth="9.140625" defaultRowHeight="12.75"/>
  <cols>
    <col min="1" max="1" width="7.7109375" style="9" customWidth="1"/>
    <col min="2" max="2" width="48.57421875" style="10" customWidth="1"/>
    <col min="3" max="3" width="17.140625" style="9" customWidth="1"/>
    <col min="4" max="4" width="28.28125" style="47" customWidth="1"/>
    <col min="5" max="7" width="15.8515625" style="2" bestFit="1" customWidth="1"/>
    <col min="8" max="8" width="13.8515625" style="2" bestFit="1" customWidth="1"/>
    <col min="9" max="9" width="15.8515625" style="2" bestFit="1" customWidth="1"/>
    <col min="10" max="16384" width="9.140625" style="2" customWidth="1"/>
  </cols>
  <sheetData>
    <row r="3" spans="1:4" ht="12.75">
      <c r="A3" s="32"/>
      <c r="D3" s="36" t="s">
        <v>241</v>
      </c>
    </row>
    <row r="4" spans="1:4" ht="12.75">
      <c r="A4" s="136"/>
      <c r="B4" s="137"/>
      <c r="C4" s="138"/>
      <c r="D4" s="139" t="s">
        <v>11</v>
      </c>
    </row>
    <row r="5" spans="1:4" ht="12.75">
      <c r="A5" s="24" t="s">
        <v>5</v>
      </c>
      <c r="B5" s="25" t="s">
        <v>3</v>
      </c>
      <c r="C5" s="24" t="s">
        <v>4</v>
      </c>
      <c r="D5" s="37" t="s">
        <v>2</v>
      </c>
    </row>
    <row r="6" spans="1:4" ht="12.75">
      <c r="A6" s="327" t="s">
        <v>23</v>
      </c>
      <c r="B6" s="327"/>
      <c r="C6" s="327"/>
      <c r="D6" s="327"/>
    </row>
    <row r="7" spans="1:4" ht="12.75">
      <c r="A7" s="132">
        <v>1</v>
      </c>
      <c r="B7" s="172" t="s">
        <v>203</v>
      </c>
      <c r="C7" s="183">
        <v>2014</v>
      </c>
      <c r="D7" s="238">
        <v>3458.76</v>
      </c>
    </row>
    <row r="8" spans="1:4" ht="12.75">
      <c r="A8" s="132">
        <v>2</v>
      </c>
      <c r="B8" s="172" t="s">
        <v>202</v>
      </c>
      <c r="C8" s="183">
        <v>2014</v>
      </c>
      <c r="D8" s="238">
        <v>3499.35</v>
      </c>
    </row>
    <row r="9" spans="1:5" ht="51">
      <c r="A9" s="132">
        <v>3</v>
      </c>
      <c r="B9" s="172" t="s">
        <v>204</v>
      </c>
      <c r="C9" s="183">
        <v>2014</v>
      </c>
      <c r="D9" s="238">
        <v>1290</v>
      </c>
      <c r="E9" s="189" t="s">
        <v>206</v>
      </c>
    </row>
    <row r="10" spans="1:5" ht="12.75">
      <c r="A10" s="132">
        <v>4</v>
      </c>
      <c r="B10" s="172" t="s">
        <v>205</v>
      </c>
      <c r="C10" s="200">
        <v>2014</v>
      </c>
      <c r="D10" s="184">
        <v>52500</v>
      </c>
      <c r="E10" s="210"/>
    </row>
    <row r="11" spans="1:5" ht="12.75">
      <c r="A11" s="132">
        <v>5</v>
      </c>
      <c r="B11" s="172" t="s">
        <v>202</v>
      </c>
      <c r="C11" s="200">
        <v>2015</v>
      </c>
      <c r="D11" s="184">
        <v>2583</v>
      </c>
      <c r="E11" s="7"/>
    </row>
    <row r="12" spans="1:5" ht="12.75">
      <c r="A12" s="132">
        <v>6</v>
      </c>
      <c r="B12" s="172" t="s">
        <v>215</v>
      </c>
      <c r="C12" s="200">
        <v>2015</v>
      </c>
      <c r="D12" s="184">
        <v>3349.75</v>
      </c>
      <c r="E12" s="7"/>
    </row>
    <row r="13" spans="1:5" ht="12.75">
      <c r="A13" s="132">
        <v>7</v>
      </c>
      <c r="B13" s="172" t="s">
        <v>216</v>
      </c>
      <c r="C13" s="200">
        <v>2015</v>
      </c>
      <c r="D13" s="184">
        <v>2988.9</v>
      </c>
      <c r="E13" s="7"/>
    </row>
    <row r="14" spans="1:5" ht="12.75">
      <c r="A14" s="132">
        <v>8</v>
      </c>
      <c r="B14" s="172" t="s">
        <v>217</v>
      </c>
      <c r="C14" s="200">
        <v>2016</v>
      </c>
      <c r="D14" s="184">
        <v>2392</v>
      </c>
      <c r="E14" s="7"/>
    </row>
    <row r="15" spans="1:5" ht="12.75">
      <c r="A15" s="132">
        <v>9</v>
      </c>
      <c r="B15" s="172" t="s">
        <v>224</v>
      </c>
      <c r="C15" s="199">
        <v>2017</v>
      </c>
      <c r="D15" s="235">
        <v>2427.34</v>
      </c>
      <c r="E15" s="7"/>
    </row>
    <row r="16" spans="1:5" ht="12.75">
      <c r="A16" s="132">
        <v>10</v>
      </c>
      <c r="B16" s="172" t="s">
        <v>225</v>
      </c>
      <c r="C16" s="200">
        <v>2017</v>
      </c>
      <c r="D16" s="184">
        <v>2487.06</v>
      </c>
      <c r="E16" s="7"/>
    </row>
    <row r="17" spans="1:5" ht="12.75">
      <c r="A17" s="132">
        <v>11</v>
      </c>
      <c r="B17" s="172" t="s">
        <v>226</v>
      </c>
      <c r="C17" s="200">
        <v>2017</v>
      </c>
      <c r="D17" s="184">
        <v>3273.92</v>
      </c>
      <c r="E17" s="7"/>
    </row>
    <row r="18" spans="1:5" ht="12.75">
      <c r="A18" s="132">
        <v>12</v>
      </c>
      <c r="B18" s="172" t="s">
        <v>227</v>
      </c>
      <c r="C18" s="200">
        <v>2017</v>
      </c>
      <c r="D18" s="184">
        <v>1623.13</v>
      </c>
      <c r="E18" s="7"/>
    </row>
    <row r="19" spans="1:5" ht="12.75">
      <c r="A19" s="132">
        <v>13</v>
      </c>
      <c r="B19" s="172" t="s">
        <v>228</v>
      </c>
      <c r="C19" s="200">
        <v>2017</v>
      </c>
      <c r="D19" s="184">
        <v>3799.22</v>
      </c>
      <c r="E19" s="7"/>
    </row>
    <row r="20" spans="1:5" ht="12.75">
      <c r="A20" s="132">
        <v>14</v>
      </c>
      <c r="B20" s="172" t="s">
        <v>229</v>
      </c>
      <c r="C20" s="200">
        <v>2017</v>
      </c>
      <c r="D20" s="184">
        <v>3219.82</v>
      </c>
      <c r="E20" s="7"/>
    </row>
    <row r="21" spans="1:5" ht="25.5">
      <c r="A21" s="132">
        <v>15</v>
      </c>
      <c r="B21" s="172" t="s">
        <v>230</v>
      </c>
      <c r="C21" s="199">
        <v>2017</v>
      </c>
      <c r="D21" s="235">
        <v>30347.1</v>
      </c>
      <c r="E21" s="7"/>
    </row>
    <row r="22" spans="1:5" ht="12.75">
      <c r="A22" s="132">
        <v>16</v>
      </c>
      <c r="B22" s="172" t="s">
        <v>233</v>
      </c>
      <c r="C22" s="200">
        <v>2017</v>
      </c>
      <c r="D22" s="184">
        <v>3358</v>
      </c>
      <c r="E22" s="7"/>
    </row>
    <row r="23" spans="1:5" ht="12.75">
      <c r="A23" s="132">
        <v>17</v>
      </c>
      <c r="B23" s="172" t="s">
        <v>234</v>
      </c>
      <c r="C23" s="200">
        <v>2018</v>
      </c>
      <c r="D23" s="184">
        <v>3420.52</v>
      </c>
      <c r="E23" s="7"/>
    </row>
    <row r="24" spans="1:5" ht="12.75">
      <c r="A24" s="132">
        <v>18</v>
      </c>
      <c r="B24" s="172" t="s">
        <v>235</v>
      </c>
      <c r="C24" s="200">
        <v>2018</v>
      </c>
      <c r="D24" s="184">
        <v>3208.55</v>
      </c>
      <c r="E24" s="7"/>
    </row>
    <row r="25" spans="1:5" ht="12.75">
      <c r="A25" s="132">
        <v>19</v>
      </c>
      <c r="B25" s="172" t="s">
        <v>288</v>
      </c>
      <c r="C25" s="199">
        <v>2019</v>
      </c>
      <c r="D25" s="235">
        <v>1845</v>
      </c>
      <c r="E25" s="7"/>
    </row>
    <row r="26" spans="1:5" ht="12.75">
      <c r="A26" s="132">
        <v>20</v>
      </c>
      <c r="B26" s="172" t="s">
        <v>289</v>
      </c>
      <c r="C26" s="199">
        <v>2019</v>
      </c>
      <c r="D26" s="235">
        <v>1340</v>
      </c>
      <c r="E26" s="7"/>
    </row>
    <row r="27" spans="1:5" ht="12.75">
      <c r="A27" s="132">
        <v>21</v>
      </c>
      <c r="B27" s="172" t="s">
        <v>290</v>
      </c>
      <c r="C27" s="199">
        <v>2019</v>
      </c>
      <c r="D27" s="235">
        <v>1995.99</v>
      </c>
      <c r="E27" s="7"/>
    </row>
    <row r="28" spans="1:5" ht="12.75">
      <c r="A28" s="132">
        <v>22</v>
      </c>
      <c r="B28" s="172" t="s">
        <v>291</v>
      </c>
      <c r="C28" s="199">
        <v>2019</v>
      </c>
      <c r="D28" s="235">
        <v>3415.49</v>
      </c>
      <c r="E28" s="7"/>
    </row>
    <row r="29" spans="1:5" ht="12.75">
      <c r="A29" s="132">
        <v>23</v>
      </c>
      <c r="B29" s="172" t="s">
        <v>291</v>
      </c>
      <c r="C29" s="199">
        <v>2019</v>
      </c>
      <c r="D29" s="235">
        <v>3378.95</v>
      </c>
      <c r="E29" s="7"/>
    </row>
    <row r="30" spans="1:5" ht="12.75">
      <c r="A30" s="132">
        <v>24</v>
      </c>
      <c r="B30" s="172" t="s">
        <v>291</v>
      </c>
      <c r="C30" s="199">
        <v>2019</v>
      </c>
      <c r="D30" s="235">
        <v>3378.95</v>
      </c>
      <c r="E30" s="7"/>
    </row>
    <row r="31" spans="1:5" ht="12.75">
      <c r="A31" s="132">
        <v>25</v>
      </c>
      <c r="B31" s="172" t="s">
        <v>292</v>
      </c>
      <c r="C31" s="199">
        <v>2019</v>
      </c>
      <c r="D31" s="235">
        <v>4983.36</v>
      </c>
      <c r="E31" s="7"/>
    </row>
    <row r="32" spans="1:5" ht="12.75">
      <c r="A32" s="132">
        <v>26</v>
      </c>
      <c r="B32" s="172" t="s">
        <v>291</v>
      </c>
      <c r="C32" s="199">
        <v>2019</v>
      </c>
      <c r="D32" s="235">
        <v>3337</v>
      </c>
      <c r="E32" s="7"/>
    </row>
    <row r="33" spans="1:6" ht="12.75">
      <c r="A33" s="311" t="s">
        <v>47</v>
      </c>
      <c r="B33" s="312"/>
      <c r="C33" s="313"/>
      <c r="D33" s="39">
        <f>SUM(D7:D32)</f>
        <v>152901.16</v>
      </c>
      <c r="F33" s="48"/>
    </row>
    <row r="34" spans="1:4" ht="12.75">
      <c r="A34" s="324" t="s">
        <v>33</v>
      </c>
      <c r="B34" s="324"/>
      <c r="C34" s="324"/>
      <c r="D34" s="324"/>
    </row>
    <row r="35" spans="1:4" s="12" customFormat="1" ht="12.75">
      <c r="A35" s="34"/>
      <c r="B35" s="171" t="s">
        <v>46</v>
      </c>
      <c r="C35" s="170"/>
      <c r="D35" s="166"/>
    </row>
    <row r="36" spans="1:4" ht="12.75" customHeight="1">
      <c r="A36" s="329" t="s">
        <v>8</v>
      </c>
      <c r="B36" s="329"/>
      <c r="C36" s="329"/>
      <c r="D36" s="39">
        <f>SUM(D35:D35)</f>
        <v>0</v>
      </c>
    </row>
    <row r="37" spans="1:4" ht="12.75">
      <c r="A37" s="328" t="s">
        <v>24</v>
      </c>
      <c r="B37" s="328"/>
      <c r="C37" s="328"/>
      <c r="D37" s="328"/>
    </row>
    <row r="38" spans="1:5" ht="12.75">
      <c r="A38" s="33">
        <v>1</v>
      </c>
      <c r="B38" s="142" t="s">
        <v>50</v>
      </c>
      <c r="C38" s="140">
        <v>2014</v>
      </c>
      <c r="D38" s="141">
        <v>3189.39</v>
      </c>
      <c r="E38" s="30"/>
    </row>
    <row r="39" spans="1:5" ht="12.75">
      <c r="A39" s="33">
        <v>2</v>
      </c>
      <c r="B39" s="142" t="s">
        <v>218</v>
      </c>
      <c r="C39" s="140">
        <v>2016</v>
      </c>
      <c r="D39" s="141">
        <v>3482</v>
      </c>
      <c r="E39" s="198"/>
    </row>
    <row r="40" spans="1:5" ht="12.75">
      <c r="A40" s="33">
        <v>3</v>
      </c>
      <c r="B40" s="203" t="s">
        <v>237</v>
      </c>
      <c r="C40" s="204">
        <v>2016</v>
      </c>
      <c r="D40" s="205">
        <v>3225</v>
      </c>
      <c r="E40" s="198"/>
    </row>
    <row r="41" spans="1:5" ht="12.75">
      <c r="A41" s="33">
        <v>4</v>
      </c>
      <c r="B41" s="203" t="s">
        <v>238</v>
      </c>
      <c r="C41" s="204">
        <v>2017</v>
      </c>
      <c r="D41" s="205">
        <v>2901</v>
      </c>
      <c r="E41" s="198"/>
    </row>
    <row r="42" spans="1:4" ht="12.75" customHeight="1">
      <c r="A42" s="311"/>
      <c r="B42" s="312"/>
      <c r="C42" s="313"/>
      <c r="D42" s="39">
        <f>SUM(D38:D41)</f>
        <v>12797.39</v>
      </c>
    </row>
    <row r="43" spans="1:4" ht="12.75" customHeight="1">
      <c r="A43" s="314" t="s">
        <v>25</v>
      </c>
      <c r="B43" s="315"/>
      <c r="C43" s="20"/>
      <c r="D43" s="40"/>
    </row>
    <row r="44" spans="1:4" ht="12.75" customHeight="1">
      <c r="A44" s="129">
        <v>1</v>
      </c>
      <c r="B44" s="175" t="s">
        <v>109</v>
      </c>
      <c r="C44" s="173">
        <v>2014</v>
      </c>
      <c r="D44" s="221">
        <v>209.99</v>
      </c>
    </row>
    <row r="45" spans="1:4" ht="12.75" customHeight="1">
      <c r="A45" s="129">
        <v>2</v>
      </c>
      <c r="B45" s="175" t="s">
        <v>109</v>
      </c>
      <c r="C45" s="173">
        <v>2014</v>
      </c>
      <c r="D45" s="221">
        <v>209.99</v>
      </c>
    </row>
    <row r="46" spans="1:4" ht="12.75" customHeight="1">
      <c r="A46" s="129">
        <v>3</v>
      </c>
      <c r="B46" s="175" t="s">
        <v>109</v>
      </c>
      <c r="C46" s="173">
        <v>2014</v>
      </c>
      <c r="D46" s="221">
        <v>209.99</v>
      </c>
    </row>
    <row r="47" spans="1:4" ht="12.75" customHeight="1">
      <c r="A47" s="129">
        <v>4</v>
      </c>
      <c r="B47" s="175" t="s">
        <v>110</v>
      </c>
      <c r="C47" s="173">
        <v>2014</v>
      </c>
      <c r="D47" s="221">
        <v>159.99</v>
      </c>
    </row>
    <row r="48" spans="1:4" ht="12.75" customHeight="1">
      <c r="A48" s="129">
        <v>5</v>
      </c>
      <c r="B48" s="175" t="s">
        <v>111</v>
      </c>
      <c r="C48" s="173">
        <v>2013</v>
      </c>
      <c r="D48" s="221">
        <v>299.99</v>
      </c>
    </row>
    <row r="49" spans="1:4" ht="12.75">
      <c r="A49" s="129">
        <v>6</v>
      </c>
      <c r="B49" s="175" t="s">
        <v>112</v>
      </c>
      <c r="C49" s="173">
        <v>2013</v>
      </c>
      <c r="D49" s="221">
        <v>129.99</v>
      </c>
    </row>
    <row r="50" spans="1:4" ht="38.25">
      <c r="A50" s="129">
        <v>7</v>
      </c>
      <c r="B50" s="175" t="s">
        <v>299</v>
      </c>
      <c r="C50" s="173">
        <v>2015</v>
      </c>
      <c r="D50" s="221">
        <v>3195</v>
      </c>
    </row>
    <row r="51" spans="1:4" ht="12.75">
      <c r="A51" s="129">
        <v>8</v>
      </c>
      <c r="B51" s="175" t="s">
        <v>113</v>
      </c>
      <c r="C51" s="173">
        <v>2014</v>
      </c>
      <c r="D51" s="221">
        <v>259</v>
      </c>
    </row>
    <row r="52" spans="1:4" ht="12.75">
      <c r="A52" s="129">
        <v>9</v>
      </c>
      <c r="B52" s="175" t="s">
        <v>255</v>
      </c>
      <c r="C52" s="220">
        <v>2017</v>
      </c>
      <c r="D52" s="221">
        <v>17497.98</v>
      </c>
    </row>
    <row r="53" spans="1:4" ht="12.75">
      <c r="A53" s="129">
        <v>10</v>
      </c>
      <c r="B53" s="175" t="s">
        <v>256</v>
      </c>
      <c r="C53" s="220">
        <v>2018</v>
      </c>
      <c r="D53" s="221">
        <v>490</v>
      </c>
    </row>
    <row r="54" spans="1:4" ht="12.75">
      <c r="A54" s="129">
        <v>11</v>
      </c>
      <c r="B54" s="175" t="s">
        <v>257</v>
      </c>
      <c r="C54" s="220">
        <v>2018</v>
      </c>
      <c r="D54" s="221">
        <v>460</v>
      </c>
    </row>
    <row r="55" spans="1:4" ht="12.75">
      <c r="A55" s="129">
        <v>12</v>
      </c>
      <c r="B55" s="175" t="s">
        <v>258</v>
      </c>
      <c r="C55" s="220">
        <v>2018</v>
      </c>
      <c r="D55" s="221">
        <v>460</v>
      </c>
    </row>
    <row r="56" spans="1:4" ht="12.75">
      <c r="A56" s="129">
        <v>13</v>
      </c>
      <c r="B56" s="175" t="s">
        <v>259</v>
      </c>
      <c r="C56" s="220">
        <v>2018</v>
      </c>
      <c r="D56" s="221">
        <v>1320</v>
      </c>
    </row>
    <row r="57" spans="1:4" ht="12.75">
      <c r="A57" s="129">
        <v>14</v>
      </c>
      <c r="B57" s="175" t="s">
        <v>260</v>
      </c>
      <c r="C57" s="220">
        <v>2018</v>
      </c>
      <c r="D57" s="221">
        <v>1832.7</v>
      </c>
    </row>
    <row r="58" spans="1:4" ht="25.5">
      <c r="A58" s="129">
        <v>15</v>
      </c>
      <c r="B58" s="175" t="s">
        <v>261</v>
      </c>
      <c r="C58" s="220">
        <v>2017</v>
      </c>
      <c r="D58" s="221">
        <v>698.96</v>
      </c>
    </row>
    <row r="59" spans="1:4" ht="12.75">
      <c r="A59" s="129">
        <v>16</v>
      </c>
      <c r="B59" s="175" t="s">
        <v>262</v>
      </c>
      <c r="C59" s="220">
        <v>2018</v>
      </c>
      <c r="D59" s="221">
        <v>1490</v>
      </c>
    </row>
    <row r="60" spans="1:4" ht="12.75">
      <c r="A60" s="129">
        <v>17</v>
      </c>
      <c r="B60" s="175" t="s">
        <v>263</v>
      </c>
      <c r="C60" s="220">
        <v>2018</v>
      </c>
      <c r="D60" s="221">
        <v>488</v>
      </c>
    </row>
    <row r="61" spans="1:4" ht="12.75">
      <c r="A61" s="129">
        <v>18</v>
      </c>
      <c r="B61" s="175" t="s">
        <v>264</v>
      </c>
      <c r="C61" s="220">
        <v>2019</v>
      </c>
      <c r="D61" s="221">
        <v>3999</v>
      </c>
    </row>
    <row r="62" spans="1:4" ht="12.75">
      <c r="A62" s="129">
        <v>19</v>
      </c>
      <c r="B62" s="175" t="s">
        <v>265</v>
      </c>
      <c r="C62" s="220">
        <v>2018</v>
      </c>
      <c r="D62" s="221">
        <v>2361.6</v>
      </c>
    </row>
    <row r="63" spans="1:4" ht="12.75">
      <c r="A63" s="129">
        <v>20</v>
      </c>
      <c r="B63" s="175" t="s">
        <v>266</v>
      </c>
      <c r="C63" s="220">
        <v>2018</v>
      </c>
      <c r="D63" s="221">
        <v>420.66</v>
      </c>
    </row>
    <row r="64" spans="1:4" ht="12.75">
      <c r="A64" s="129">
        <v>21</v>
      </c>
      <c r="B64" s="175" t="s">
        <v>263</v>
      </c>
      <c r="C64" s="220">
        <v>2018</v>
      </c>
      <c r="D64" s="221">
        <v>478</v>
      </c>
    </row>
    <row r="65" spans="1:4" ht="12.75">
      <c r="A65" s="129">
        <v>22</v>
      </c>
      <c r="B65" s="175" t="s">
        <v>267</v>
      </c>
      <c r="C65" s="220">
        <v>2017</v>
      </c>
      <c r="D65" s="221">
        <v>2583</v>
      </c>
    </row>
    <row r="66" spans="1:4" ht="12.75">
      <c r="A66" s="129">
        <v>23</v>
      </c>
      <c r="B66" s="175" t="s">
        <v>268</v>
      </c>
      <c r="C66" s="220">
        <v>2017</v>
      </c>
      <c r="D66" s="221">
        <v>922.5</v>
      </c>
    </row>
    <row r="67" spans="1:4" ht="25.5">
      <c r="A67" s="129">
        <v>24</v>
      </c>
      <c r="B67" s="175" t="s">
        <v>269</v>
      </c>
      <c r="C67" s="220">
        <v>2017</v>
      </c>
      <c r="D67" s="221">
        <v>492</v>
      </c>
    </row>
    <row r="68" spans="1:4" ht="12.75">
      <c r="A68" s="129">
        <v>25</v>
      </c>
      <c r="B68" s="175" t="s">
        <v>270</v>
      </c>
      <c r="C68" s="220">
        <v>2017</v>
      </c>
      <c r="D68" s="221">
        <v>800</v>
      </c>
    </row>
    <row r="69" spans="1:4" ht="12.75">
      <c r="A69" s="129">
        <v>26</v>
      </c>
      <c r="B69" s="175" t="s">
        <v>271</v>
      </c>
      <c r="C69" s="220">
        <v>2017</v>
      </c>
      <c r="D69" s="221">
        <v>1230</v>
      </c>
    </row>
    <row r="70" spans="1:5" ht="12.75">
      <c r="A70" s="26"/>
      <c r="B70" s="26" t="s">
        <v>8</v>
      </c>
      <c r="C70" s="26"/>
      <c r="D70" s="39">
        <f>SUM(D44:D69)</f>
        <v>42698.340000000004</v>
      </c>
      <c r="E70" s="23"/>
    </row>
    <row r="71" spans="1:4" ht="12.75" customHeight="1">
      <c r="A71" s="319" t="s">
        <v>27</v>
      </c>
      <c r="B71" s="320"/>
      <c r="C71" s="22"/>
      <c r="D71" s="42"/>
    </row>
    <row r="72" spans="1:6" ht="12.75">
      <c r="A72" s="1">
        <v>1</v>
      </c>
      <c r="B72" s="35" t="s">
        <v>46</v>
      </c>
      <c r="C72" s="34"/>
      <c r="D72" s="41"/>
      <c r="F72" s="23"/>
    </row>
    <row r="73" spans="1:5" ht="12.75">
      <c r="A73" s="26"/>
      <c r="B73" s="26" t="s">
        <v>8</v>
      </c>
      <c r="C73" s="26"/>
      <c r="D73" s="39">
        <f>SUM(D72:D72)</f>
        <v>0</v>
      </c>
      <c r="E73" s="23"/>
    </row>
    <row r="74" spans="1:4" ht="12.75">
      <c r="A74" s="332" t="s">
        <v>29</v>
      </c>
      <c r="B74" s="333"/>
      <c r="C74" s="334"/>
      <c r="D74" s="43"/>
    </row>
    <row r="75" spans="1:4" ht="12.75">
      <c r="A75" s="283">
        <v>1</v>
      </c>
      <c r="B75" s="218" t="s">
        <v>253</v>
      </c>
      <c r="C75" s="219">
        <v>2018</v>
      </c>
      <c r="D75" s="217">
        <v>169.99</v>
      </c>
    </row>
    <row r="76" spans="1:4" ht="12.75">
      <c r="A76" s="283">
        <v>2</v>
      </c>
      <c r="B76" s="218" t="s">
        <v>254</v>
      </c>
      <c r="C76" s="219">
        <v>2018</v>
      </c>
      <c r="D76" s="217">
        <v>169.99</v>
      </c>
    </row>
    <row r="77" spans="1:4" ht="12.75">
      <c r="A77" s="311" t="s">
        <v>8</v>
      </c>
      <c r="B77" s="312"/>
      <c r="C77" s="313"/>
      <c r="D77" s="39">
        <f>SUM(D75:D76)</f>
        <v>339.98</v>
      </c>
    </row>
    <row r="78" spans="1:4" ht="12.75">
      <c r="A78" s="327" t="s">
        <v>48</v>
      </c>
      <c r="B78" s="327"/>
      <c r="C78" s="327"/>
      <c r="D78" s="327"/>
    </row>
    <row r="79" spans="1:4" s="12" customFormat="1" ht="12.75">
      <c r="A79" s="132"/>
      <c r="B79" s="169" t="s">
        <v>46</v>
      </c>
      <c r="C79" s="170"/>
      <c r="D79" s="166"/>
    </row>
    <row r="80" spans="1:6" ht="12.75">
      <c r="A80" s="311" t="s">
        <v>47</v>
      </c>
      <c r="B80" s="312"/>
      <c r="C80" s="313"/>
      <c r="D80" s="39">
        <f>SUM(D79:D79)</f>
        <v>0</v>
      </c>
      <c r="F80" s="48"/>
    </row>
    <row r="81" spans="1:4" ht="12.75">
      <c r="A81" s="134"/>
      <c r="B81" s="135"/>
      <c r="C81" s="330" t="s">
        <v>34</v>
      </c>
      <c r="D81" s="331"/>
    </row>
    <row r="82" spans="1:6" ht="12.75">
      <c r="A82" s="24" t="s">
        <v>5</v>
      </c>
      <c r="B82" s="25" t="s">
        <v>3</v>
      </c>
      <c r="C82" s="24" t="s">
        <v>4</v>
      </c>
      <c r="D82" s="37" t="s">
        <v>2</v>
      </c>
      <c r="F82" s="23"/>
    </row>
    <row r="83" spans="1:6" ht="14.25" customHeight="1">
      <c r="A83" s="61" t="s">
        <v>23</v>
      </c>
      <c r="B83" s="60"/>
      <c r="C83" s="19"/>
      <c r="D83" s="44"/>
      <c r="F83" s="23"/>
    </row>
    <row r="84" spans="1:4" ht="12.75">
      <c r="A84" s="19">
        <v>1</v>
      </c>
      <c r="B84" s="172" t="s">
        <v>300</v>
      </c>
      <c r="C84" s="170">
        <v>2014</v>
      </c>
      <c r="D84" s="166">
        <v>6990.51</v>
      </c>
    </row>
    <row r="85" spans="1:5" ht="38.25">
      <c r="A85" s="19">
        <v>2</v>
      </c>
      <c r="B85" s="172" t="s">
        <v>201</v>
      </c>
      <c r="C85" s="1">
        <v>2014</v>
      </c>
      <c r="D85" s="184">
        <v>145000</v>
      </c>
      <c r="E85" s="7"/>
    </row>
    <row r="86" spans="1:5" ht="12.75">
      <c r="A86" s="19">
        <v>3</v>
      </c>
      <c r="B86" s="172" t="s">
        <v>231</v>
      </c>
      <c r="C86" s="1">
        <v>2017</v>
      </c>
      <c r="D86" s="184">
        <v>3464.91</v>
      </c>
      <c r="E86" s="7"/>
    </row>
    <row r="87" spans="1:5" ht="12.75">
      <c r="A87" s="19">
        <v>4</v>
      </c>
      <c r="B87" s="172" t="s">
        <v>231</v>
      </c>
      <c r="C87" s="1">
        <v>2017</v>
      </c>
      <c r="D87" s="184">
        <v>2608.91</v>
      </c>
      <c r="E87" s="7"/>
    </row>
    <row r="88" spans="1:5" ht="12.75">
      <c r="A88" s="19">
        <v>5</v>
      </c>
      <c r="B88" s="172" t="s">
        <v>236</v>
      </c>
      <c r="C88" s="1">
        <v>2017</v>
      </c>
      <c r="D88" s="184">
        <v>16364.95</v>
      </c>
      <c r="E88" s="7"/>
    </row>
    <row r="89" spans="1:5" ht="25.5">
      <c r="A89" s="19">
        <v>6</v>
      </c>
      <c r="B89" s="172" t="s">
        <v>247</v>
      </c>
      <c r="C89" s="1" t="s">
        <v>248</v>
      </c>
      <c r="D89" s="184">
        <v>2822.85</v>
      </c>
      <c r="E89" s="7"/>
    </row>
    <row r="90" spans="1:5" ht="12.75">
      <c r="A90" s="19">
        <v>7</v>
      </c>
      <c r="B90" s="172" t="s">
        <v>293</v>
      </c>
      <c r="C90" s="1">
        <v>2019</v>
      </c>
      <c r="D90" s="184">
        <v>3049</v>
      </c>
      <c r="E90" s="7"/>
    </row>
    <row r="91" spans="1:5" ht="12.75">
      <c r="A91" s="19">
        <v>8</v>
      </c>
      <c r="B91" s="172" t="s">
        <v>294</v>
      </c>
      <c r="C91" s="1">
        <v>2019</v>
      </c>
      <c r="D91" s="184">
        <v>10350</v>
      </c>
      <c r="E91" s="7"/>
    </row>
    <row r="92" spans="1:5" ht="12.75">
      <c r="A92" s="19">
        <v>9</v>
      </c>
      <c r="B92" s="172" t="s">
        <v>295</v>
      </c>
      <c r="C92" s="1">
        <v>2019</v>
      </c>
      <c r="D92" s="184">
        <v>1000</v>
      </c>
      <c r="E92" s="7"/>
    </row>
    <row r="93" spans="1:5" ht="12.75">
      <c r="A93" s="19">
        <v>10</v>
      </c>
      <c r="B93" s="172" t="s">
        <v>296</v>
      </c>
      <c r="C93" s="1">
        <v>2019</v>
      </c>
      <c r="D93" s="184">
        <v>3401.91</v>
      </c>
      <c r="E93" s="7"/>
    </row>
    <row r="94" spans="1:6" ht="12.75">
      <c r="A94" s="24"/>
      <c r="B94" s="24" t="s">
        <v>8</v>
      </c>
      <c r="C94" s="24"/>
      <c r="D94" s="37">
        <f>SUM(D84:D93)</f>
        <v>195053.04000000004</v>
      </c>
      <c r="F94" s="48"/>
    </row>
    <row r="95" spans="1:4" ht="12.75">
      <c r="A95" s="314" t="s">
        <v>33</v>
      </c>
      <c r="B95" s="325"/>
      <c r="C95" s="13"/>
      <c r="D95" s="45"/>
    </row>
    <row r="96" spans="1:4" ht="12.75">
      <c r="A96" s="59">
        <v>1</v>
      </c>
      <c r="B96" s="175" t="s">
        <v>91</v>
      </c>
      <c r="C96" s="173">
        <v>2014</v>
      </c>
      <c r="D96" s="174">
        <v>22900</v>
      </c>
    </row>
    <row r="97" spans="1:4" ht="12.75">
      <c r="A97" s="59">
        <v>2</v>
      </c>
      <c r="B97" s="175" t="s">
        <v>207</v>
      </c>
      <c r="C97" s="173">
        <v>2014</v>
      </c>
      <c r="D97" s="174">
        <v>3776.1</v>
      </c>
    </row>
    <row r="98" spans="1:4" ht="12.75">
      <c r="A98" s="27"/>
      <c r="B98" s="28" t="s">
        <v>8</v>
      </c>
      <c r="C98" s="27"/>
      <c r="D98" s="39">
        <f>SUM(D96:D97)</f>
        <v>26676.1</v>
      </c>
    </row>
    <row r="99" spans="1:6" s="12" customFormat="1" ht="12.75" customHeight="1">
      <c r="A99" s="335" t="s">
        <v>24</v>
      </c>
      <c r="B99" s="336"/>
      <c r="C99" s="336"/>
      <c r="D99" s="337"/>
      <c r="F99" s="50"/>
    </row>
    <row r="100" spans="1:4" s="12" customFormat="1" ht="14.25" customHeight="1">
      <c r="A100" s="29" t="s">
        <v>9</v>
      </c>
      <c r="B100" s="130" t="s">
        <v>46</v>
      </c>
      <c r="C100" s="29"/>
      <c r="D100" s="38"/>
    </row>
    <row r="101" spans="1:4" s="12" customFormat="1" ht="15" customHeight="1">
      <c r="A101" s="316" t="s">
        <v>8</v>
      </c>
      <c r="B101" s="317"/>
      <c r="C101" s="318"/>
      <c r="D101" s="39">
        <f>SUM(D100:D100)</f>
        <v>0</v>
      </c>
    </row>
    <row r="102" spans="1:5" s="12" customFormat="1" ht="15" customHeight="1">
      <c r="A102" s="324" t="s">
        <v>25</v>
      </c>
      <c r="B102" s="324"/>
      <c r="C102" s="324"/>
      <c r="D102" s="324"/>
      <c r="E102" s="49"/>
    </row>
    <row r="103" spans="1:5" s="12" customFormat="1" ht="12.75">
      <c r="A103" s="180">
        <v>1</v>
      </c>
      <c r="B103" s="172" t="s">
        <v>114</v>
      </c>
      <c r="C103" s="170">
        <v>2014</v>
      </c>
      <c r="D103" s="174">
        <v>701</v>
      </c>
      <c r="E103" s="49"/>
    </row>
    <row r="104" spans="1:5" s="12" customFormat="1" ht="12.75">
      <c r="A104" s="180">
        <v>2</v>
      </c>
      <c r="B104" s="172" t="s">
        <v>115</v>
      </c>
      <c r="C104" s="170">
        <v>2014</v>
      </c>
      <c r="D104" s="174">
        <v>1749</v>
      </c>
      <c r="E104" s="49"/>
    </row>
    <row r="105" spans="1:5" ht="12.75">
      <c r="A105" s="180">
        <v>3</v>
      </c>
      <c r="B105" s="172" t="s">
        <v>116</v>
      </c>
      <c r="C105" s="170">
        <v>2015</v>
      </c>
      <c r="D105" s="174">
        <v>2000</v>
      </c>
      <c r="E105" s="21"/>
    </row>
    <row r="106" spans="1:5" ht="12.75">
      <c r="A106" s="180">
        <v>4</v>
      </c>
      <c r="B106" s="172" t="s">
        <v>272</v>
      </c>
      <c r="C106" s="222">
        <v>2017</v>
      </c>
      <c r="D106" s="223">
        <v>2480</v>
      </c>
      <c r="E106" s="21"/>
    </row>
    <row r="107" spans="1:5" ht="12.75">
      <c r="A107" s="180">
        <v>5</v>
      </c>
      <c r="B107" s="172" t="s">
        <v>273</v>
      </c>
      <c r="C107" s="222">
        <v>2017</v>
      </c>
      <c r="D107" s="223">
        <v>1235</v>
      </c>
      <c r="E107" s="21"/>
    </row>
    <row r="108" spans="1:5" ht="12.75">
      <c r="A108" s="180">
        <v>6</v>
      </c>
      <c r="B108" s="172" t="s">
        <v>273</v>
      </c>
      <c r="C108" s="222">
        <v>2017</v>
      </c>
      <c r="D108" s="223">
        <v>1235</v>
      </c>
      <c r="E108" s="21"/>
    </row>
    <row r="109" spans="1:5" ht="12.75">
      <c r="A109" s="180">
        <v>7</v>
      </c>
      <c r="B109" s="172" t="s">
        <v>274</v>
      </c>
      <c r="C109" s="222">
        <v>2017</v>
      </c>
      <c r="D109" s="223">
        <v>1549.8</v>
      </c>
      <c r="E109" s="21"/>
    </row>
    <row r="110" spans="1:5" ht="12.75">
      <c r="A110" s="180">
        <v>8</v>
      </c>
      <c r="B110" s="172" t="s">
        <v>275</v>
      </c>
      <c r="C110" s="222">
        <v>2017</v>
      </c>
      <c r="D110" s="223">
        <v>381.3</v>
      </c>
      <c r="E110" s="21"/>
    </row>
    <row r="111" spans="1:5" ht="12.75">
      <c r="A111" s="180">
        <v>9</v>
      </c>
      <c r="B111" s="172" t="s">
        <v>276</v>
      </c>
      <c r="C111" s="222">
        <v>2018</v>
      </c>
      <c r="D111" s="223">
        <v>399</v>
      </c>
      <c r="E111" s="21"/>
    </row>
    <row r="112" spans="1:5" ht="12.75">
      <c r="A112" s="180">
        <v>10</v>
      </c>
      <c r="B112" s="172" t="s">
        <v>277</v>
      </c>
      <c r="C112" s="222">
        <v>2019</v>
      </c>
      <c r="D112" s="223">
        <v>840</v>
      </c>
      <c r="E112" s="21"/>
    </row>
    <row r="113" spans="1:5" ht="25.5">
      <c r="A113" s="180">
        <v>11</v>
      </c>
      <c r="B113" s="172" t="s">
        <v>278</v>
      </c>
      <c r="C113" s="222">
        <v>2017</v>
      </c>
      <c r="D113" s="223">
        <v>7380</v>
      </c>
      <c r="E113" s="21"/>
    </row>
    <row r="114" spans="1:5" ht="12.75">
      <c r="A114" s="180">
        <v>12</v>
      </c>
      <c r="B114" s="172" t="s">
        <v>279</v>
      </c>
      <c r="C114" s="222">
        <v>2017</v>
      </c>
      <c r="D114" s="223">
        <v>1599</v>
      </c>
      <c r="E114" s="21"/>
    </row>
    <row r="115" spans="1:5" ht="12.75">
      <c r="A115" s="180">
        <v>13</v>
      </c>
      <c r="B115" s="172" t="s">
        <v>280</v>
      </c>
      <c r="C115" s="222">
        <v>2017</v>
      </c>
      <c r="D115" s="223">
        <v>7995</v>
      </c>
      <c r="E115" s="21"/>
    </row>
    <row r="116" spans="1:5" ht="25.5">
      <c r="A116" s="180">
        <v>14</v>
      </c>
      <c r="B116" s="172" t="s">
        <v>281</v>
      </c>
      <c r="C116" s="222">
        <v>2017</v>
      </c>
      <c r="D116" s="223">
        <v>5904</v>
      </c>
      <c r="E116" s="21"/>
    </row>
    <row r="117" spans="1:5" ht="12.75">
      <c r="A117" s="180">
        <v>15</v>
      </c>
      <c r="B117" s="172" t="s">
        <v>282</v>
      </c>
      <c r="C117" s="222">
        <v>2017</v>
      </c>
      <c r="D117" s="223">
        <v>861</v>
      </c>
      <c r="E117" s="21"/>
    </row>
    <row r="118" spans="1:5" ht="25.5">
      <c r="A118" s="180">
        <v>16</v>
      </c>
      <c r="B118" s="172" t="s">
        <v>283</v>
      </c>
      <c r="C118" s="222">
        <v>2017</v>
      </c>
      <c r="D118" s="223">
        <v>2337</v>
      </c>
      <c r="E118" s="21"/>
    </row>
    <row r="119" spans="1:5" ht="12.75">
      <c r="A119" s="180">
        <v>17</v>
      </c>
      <c r="B119" s="172" t="s">
        <v>284</v>
      </c>
      <c r="C119" s="222">
        <v>2016</v>
      </c>
      <c r="D119" s="223">
        <v>27285</v>
      </c>
      <c r="E119" s="21"/>
    </row>
    <row r="120" spans="1:5" ht="12.75">
      <c r="A120" s="180">
        <v>18</v>
      </c>
      <c r="B120" s="172" t="s">
        <v>285</v>
      </c>
      <c r="C120" s="222">
        <v>2016</v>
      </c>
      <c r="D120" s="223">
        <v>6420</v>
      </c>
      <c r="E120" s="21"/>
    </row>
    <row r="121" spans="1:5" ht="12.75">
      <c r="A121" s="311" t="s">
        <v>8</v>
      </c>
      <c r="B121" s="312"/>
      <c r="C121" s="313"/>
      <c r="D121" s="39">
        <f>SUM(D103:D120)</f>
        <v>72351.1</v>
      </c>
      <c r="E121" s="21"/>
    </row>
    <row r="122" spans="1:5" ht="12.75">
      <c r="A122" s="319" t="s">
        <v>27</v>
      </c>
      <c r="B122" s="321"/>
      <c r="C122" s="322"/>
      <c r="D122" s="323"/>
      <c r="E122" s="49"/>
    </row>
    <row r="123" spans="1:5" s="12" customFormat="1" ht="12.75">
      <c r="A123" s="1" t="s">
        <v>9</v>
      </c>
      <c r="B123" s="130" t="s">
        <v>46</v>
      </c>
      <c r="C123" s="29"/>
      <c r="D123" s="38"/>
      <c r="E123" s="133"/>
    </row>
    <row r="124" spans="1:7" ht="12.75">
      <c r="A124" s="31"/>
      <c r="B124" s="31" t="s">
        <v>8</v>
      </c>
      <c r="C124" s="31"/>
      <c r="D124" s="46">
        <f>SUM(D123:D123)</f>
        <v>0</v>
      </c>
      <c r="G124" s="48"/>
    </row>
    <row r="125" spans="1:4" ht="12.75">
      <c r="A125" s="319" t="s">
        <v>29</v>
      </c>
      <c r="B125" s="321"/>
      <c r="C125" s="326"/>
      <c r="D125" s="42"/>
    </row>
    <row r="126" spans="1:4" s="12" customFormat="1" ht="14.25" customHeight="1">
      <c r="A126" s="29" t="s">
        <v>9</v>
      </c>
      <c r="B126" s="130" t="s">
        <v>46</v>
      </c>
      <c r="C126" s="29"/>
      <c r="D126" s="38"/>
    </row>
    <row r="127" spans="1:6" ht="12.75">
      <c r="A127" s="26"/>
      <c r="B127" s="26" t="s">
        <v>8</v>
      </c>
      <c r="C127" s="26"/>
      <c r="D127" s="39">
        <f>SUM(D126)</f>
        <v>0</v>
      </c>
      <c r="F127" s="48"/>
    </row>
    <row r="128" spans="1:4" ht="12.75">
      <c r="A128" s="327" t="s">
        <v>48</v>
      </c>
      <c r="B128" s="327"/>
      <c r="C128" s="327"/>
      <c r="D128" s="327"/>
    </row>
    <row r="129" spans="1:4" ht="12.75">
      <c r="A129" s="132">
        <v>1</v>
      </c>
      <c r="B129" s="167" t="s">
        <v>63</v>
      </c>
      <c r="C129" s="165" t="s">
        <v>64</v>
      </c>
      <c r="D129" s="168">
        <v>999</v>
      </c>
    </row>
    <row r="130" spans="1:6" ht="12.75">
      <c r="A130" s="311" t="s">
        <v>47</v>
      </c>
      <c r="B130" s="312"/>
      <c r="C130" s="313"/>
      <c r="D130" s="39">
        <f>SUM(D129:D129)</f>
        <v>999</v>
      </c>
      <c r="F130" s="48"/>
    </row>
  </sheetData>
  <sheetProtection/>
  <mergeCells count="22">
    <mergeCell ref="A128:D128"/>
    <mergeCell ref="C81:D81"/>
    <mergeCell ref="A74:C74"/>
    <mergeCell ref="A77:C77"/>
    <mergeCell ref="A78:D78"/>
    <mergeCell ref="A99:D99"/>
    <mergeCell ref="A42:C42"/>
    <mergeCell ref="A6:D6"/>
    <mergeCell ref="A33:C33"/>
    <mergeCell ref="A34:D34"/>
    <mergeCell ref="A37:D37"/>
    <mergeCell ref="A36:C36"/>
    <mergeCell ref="A130:C130"/>
    <mergeCell ref="A43:B43"/>
    <mergeCell ref="A101:C101"/>
    <mergeCell ref="A71:B71"/>
    <mergeCell ref="A122:D122"/>
    <mergeCell ref="A102:D102"/>
    <mergeCell ref="A95:B95"/>
    <mergeCell ref="A125:C125"/>
    <mergeCell ref="A121:C121"/>
    <mergeCell ref="A80:C80"/>
  </mergeCells>
  <printOptions horizontalCentered="1"/>
  <pageMargins left="0.9448818897637796" right="0.1968503937007874" top="0.3937007874015748" bottom="0.1968503937007874" header="0.5118110236220472" footer="0.5118110236220472"/>
  <pageSetup fitToHeight="2" fitToWidth="1" horizontalDpi="600" verticalDpi="600" orientation="portrait" paperSize="9" scale="78" r:id="rId1"/>
  <rowBreaks count="1" manualBreakCount="1">
    <brk id="7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J30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2" width="5.00390625" style="267" customWidth="1"/>
    <col min="3" max="7" width="19.140625" style="267" customWidth="1"/>
    <col min="8" max="8" width="40.28125" style="267" bestFit="1" customWidth="1"/>
    <col min="9" max="9" width="15.57421875" style="267" customWidth="1"/>
    <col min="10" max="10" width="15.57421875" style="268" customWidth="1"/>
    <col min="11" max="11" width="25.00390625" style="267" customWidth="1"/>
    <col min="12" max="16384" width="9.140625" style="267" customWidth="1"/>
  </cols>
  <sheetData>
    <row r="1" ht="33.75" customHeight="1">
      <c r="J1" s="269" t="s">
        <v>333</v>
      </c>
    </row>
    <row r="2" ht="33.75" customHeight="1">
      <c r="C2" s="267" t="s">
        <v>332</v>
      </c>
    </row>
    <row r="3" spans="2:10" ht="33.75" customHeight="1">
      <c r="B3" s="270" t="s">
        <v>301</v>
      </c>
      <c r="C3" s="271" t="s">
        <v>302</v>
      </c>
      <c r="D3" s="271" t="s">
        <v>303</v>
      </c>
      <c r="E3" s="271" t="s">
        <v>304</v>
      </c>
      <c r="F3" s="271" t="s">
        <v>305</v>
      </c>
      <c r="G3" s="271" t="s">
        <v>306</v>
      </c>
      <c r="H3" s="271" t="s">
        <v>307</v>
      </c>
      <c r="I3" s="271" t="s">
        <v>308</v>
      </c>
      <c r="J3" s="272" t="s">
        <v>309</v>
      </c>
    </row>
    <row r="4" spans="2:10" ht="33.75" customHeight="1">
      <c r="B4" s="273"/>
      <c r="C4" s="273"/>
      <c r="D4" s="273"/>
      <c r="E4" s="273"/>
      <c r="F4" s="273"/>
      <c r="G4" s="273"/>
      <c r="H4" s="273"/>
      <c r="I4" s="273"/>
      <c r="J4" s="274"/>
    </row>
    <row r="5" spans="9:10" ht="33.75" customHeight="1">
      <c r="I5" s="275" t="s">
        <v>313</v>
      </c>
      <c r="J5" s="276">
        <f>SUM(J4:J4)</f>
        <v>0</v>
      </c>
    </row>
    <row r="6" ht="33.75" customHeight="1">
      <c r="C6" s="267">
        <v>2017</v>
      </c>
    </row>
    <row r="7" spans="2:10" ht="33.75" customHeight="1">
      <c r="B7" s="277" t="s">
        <v>301</v>
      </c>
      <c r="C7" s="278" t="s">
        <v>302</v>
      </c>
      <c r="D7" s="278" t="s">
        <v>303</v>
      </c>
      <c r="E7" s="278" t="s">
        <v>304</v>
      </c>
      <c r="F7" s="278" t="s">
        <v>305</v>
      </c>
      <c r="G7" s="278" t="s">
        <v>306</v>
      </c>
      <c r="H7" s="278" t="s">
        <v>307</v>
      </c>
      <c r="I7" s="278" t="s">
        <v>308</v>
      </c>
      <c r="J7" s="279" t="s">
        <v>309</v>
      </c>
    </row>
    <row r="8" spans="2:10" ht="33.75" customHeight="1">
      <c r="B8" s="273">
        <v>1</v>
      </c>
      <c r="C8" s="273" t="s">
        <v>310</v>
      </c>
      <c r="D8" s="273" t="s">
        <v>314</v>
      </c>
      <c r="E8" s="273" t="s">
        <v>314</v>
      </c>
      <c r="F8" s="273" t="s">
        <v>311</v>
      </c>
      <c r="G8" s="273" t="s">
        <v>315</v>
      </c>
      <c r="H8" s="273" t="s">
        <v>316</v>
      </c>
      <c r="I8" s="273" t="s">
        <v>317</v>
      </c>
      <c r="J8" s="274">
        <v>1100.1</v>
      </c>
    </row>
    <row r="9" spans="2:10" ht="33.75" customHeight="1">
      <c r="B9" s="273">
        <v>2</v>
      </c>
      <c r="C9" s="273" t="s">
        <v>310</v>
      </c>
      <c r="D9" s="273" t="s">
        <v>314</v>
      </c>
      <c r="E9" s="273" t="s">
        <v>314</v>
      </c>
      <c r="F9" s="273" t="s">
        <v>311</v>
      </c>
      <c r="G9" s="273" t="s">
        <v>315</v>
      </c>
      <c r="H9" s="273" t="s">
        <v>316</v>
      </c>
      <c r="I9" s="273" t="s">
        <v>317</v>
      </c>
      <c r="J9" s="274">
        <v>7070.66</v>
      </c>
    </row>
    <row r="10" spans="2:10" ht="33.75" customHeight="1">
      <c r="B10" s="273">
        <v>3</v>
      </c>
      <c r="C10" s="273" t="s">
        <v>310</v>
      </c>
      <c r="D10" s="273" t="s">
        <v>314</v>
      </c>
      <c r="E10" s="273" t="s">
        <v>314</v>
      </c>
      <c r="F10" s="273" t="s">
        <v>311</v>
      </c>
      <c r="G10" s="273" t="s">
        <v>315</v>
      </c>
      <c r="H10" s="273" t="s">
        <v>316</v>
      </c>
      <c r="I10" s="273" t="s">
        <v>317</v>
      </c>
      <c r="J10" s="274">
        <v>367.16</v>
      </c>
    </row>
    <row r="11" spans="2:10" ht="33.75" customHeight="1">
      <c r="B11" s="273">
        <v>4</v>
      </c>
      <c r="C11" s="273" t="s">
        <v>310</v>
      </c>
      <c r="D11" s="273" t="s">
        <v>314</v>
      </c>
      <c r="E11" s="273" t="s">
        <v>314</v>
      </c>
      <c r="F11" s="273" t="s">
        <v>311</v>
      </c>
      <c r="G11" s="273" t="s">
        <v>315</v>
      </c>
      <c r="H11" s="273" t="s">
        <v>316</v>
      </c>
      <c r="I11" s="273" t="s">
        <v>317</v>
      </c>
      <c r="J11" s="274">
        <v>264.24</v>
      </c>
    </row>
    <row r="12" spans="2:10" ht="33.75" customHeight="1">
      <c r="B12" s="273">
        <v>5</v>
      </c>
      <c r="C12" s="273" t="s">
        <v>310</v>
      </c>
      <c r="D12" s="273" t="s">
        <v>314</v>
      </c>
      <c r="E12" s="273" t="s">
        <v>314</v>
      </c>
      <c r="F12" s="273" t="s">
        <v>311</v>
      </c>
      <c r="G12" s="273" t="s">
        <v>315</v>
      </c>
      <c r="H12" s="273" t="s">
        <v>316</v>
      </c>
      <c r="I12" s="273" t="s">
        <v>317</v>
      </c>
      <c r="J12" s="274">
        <v>264.24</v>
      </c>
    </row>
    <row r="13" spans="2:10" ht="33.75" customHeight="1">
      <c r="B13" s="273">
        <v>6</v>
      </c>
      <c r="C13" s="273" t="s">
        <v>310</v>
      </c>
      <c r="D13" s="273" t="s">
        <v>314</v>
      </c>
      <c r="E13" s="273" t="s">
        <v>314</v>
      </c>
      <c r="F13" s="273" t="s">
        <v>311</v>
      </c>
      <c r="G13" s="273" t="s">
        <v>315</v>
      </c>
      <c r="H13" s="273" t="s">
        <v>318</v>
      </c>
      <c r="I13" s="280" t="s">
        <v>319</v>
      </c>
      <c r="J13" s="274">
        <v>1875.75</v>
      </c>
    </row>
    <row r="14" spans="2:10" ht="33.75" customHeight="1">
      <c r="B14" s="273">
        <v>7</v>
      </c>
      <c r="C14" s="273" t="s">
        <v>310</v>
      </c>
      <c r="D14" s="273" t="s">
        <v>314</v>
      </c>
      <c r="E14" s="273" t="s">
        <v>314</v>
      </c>
      <c r="F14" s="273" t="s">
        <v>311</v>
      </c>
      <c r="G14" s="273" t="s">
        <v>315</v>
      </c>
      <c r="H14" s="273" t="s">
        <v>316</v>
      </c>
      <c r="I14" s="273" t="s">
        <v>319</v>
      </c>
      <c r="J14" s="274">
        <v>3579.02</v>
      </c>
    </row>
    <row r="15" spans="2:10" ht="33.75" customHeight="1">
      <c r="B15" s="273">
        <v>8</v>
      </c>
      <c r="C15" s="273" t="s">
        <v>310</v>
      </c>
      <c r="D15" s="273" t="s">
        <v>320</v>
      </c>
      <c r="E15" s="273" t="s">
        <v>320</v>
      </c>
      <c r="F15" s="273" t="s">
        <v>311</v>
      </c>
      <c r="G15" s="273" t="s">
        <v>315</v>
      </c>
      <c r="H15" s="273" t="s">
        <v>321</v>
      </c>
      <c r="I15" s="273" t="s">
        <v>322</v>
      </c>
      <c r="J15" s="274">
        <v>21526.13</v>
      </c>
    </row>
    <row r="16" spans="2:10" ht="33.75" customHeight="1">
      <c r="B16" s="273">
        <v>9</v>
      </c>
      <c r="C16" s="273" t="s">
        <v>310</v>
      </c>
      <c r="D16" s="273" t="s">
        <v>314</v>
      </c>
      <c r="E16" s="273" t="s">
        <v>314</v>
      </c>
      <c r="F16" s="273" t="s">
        <v>311</v>
      </c>
      <c r="G16" s="273" t="s">
        <v>323</v>
      </c>
      <c r="H16" s="273" t="s">
        <v>324</v>
      </c>
      <c r="I16" s="273" t="s">
        <v>317</v>
      </c>
      <c r="J16" s="274">
        <v>4494</v>
      </c>
    </row>
    <row r="17" spans="2:10" ht="33.75" customHeight="1">
      <c r="B17" s="273">
        <v>10</v>
      </c>
      <c r="C17" s="273" t="s">
        <v>310</v>
      </c>
      <c r="D17" s="273" t="s">
        <v>314</v>
      </c>
      <c r="E17" s="273" t="s">
        <v>314</v>
      </c>
      <c r="F17" s="273" t="s">
        <v>311</v>
      </c>
      <c r="G17" s="273" t="s">
        <v>315</v>
      </c>
      <c r="H17" s="273" t="s">
        <v>316</v>
      </c>
      <c r="I17" s="273" t="s">
        <v>317</v>
      </c>
      <c r="J17" s="274">
        <v>2665.1</v>
      </c>
    </row>
    <row r="18" spans="2:10" ht="33.75" customHeight="1">
      <c r="B18" s="273">
        <v>12</v>
      </c>
      <c r="C18" s="273" t="s">
        <v>310</v>
      </c>
      <c r="D18" s="273" t="s">
        <v>314</v>
      </c>
      <c r="E18" s="273" t="s">
        <v>314</v>
      </c>
      <c r="F18" s="273" t="s">
        <v>325</v>
      </c>
      <c r="G18" s="273" t="s">
        <v>312</v>
      </c>
      <c r="H18" s="273" t="s">
        <v>326</v>
      </c>
      <c r="I18" s="273" t="s">
        <v>317</v>
      </c>
      <c r="J18" s="274">
        <v>1874.68</v>
      </c>
    </row>
    <row r="19" spans="2:10" ht="33.75" customHeight="1">
      <c r="B19" s="273">
        <v>13</v>
      </c>
      <c r="C19" s="273" t="s">
        <v>310</v>
      </c>
      <c r="D19" s="273" t="s">
        <v>314</v>
      </c>
      <c r="E19" s="273" t="s">
        <v>314</v>
      </c>
      <c r="F19" s="273" t="s">
        <v>311</v>
      </c>
      <c r="G19" s="273" t="s">
        <v>315</v>
      </c>
      <c r="H19" s="273" t="s">
        <v>327</v>
      </c>
      <c r="I19" s="273" t="s">
        <v>322</v>
      </c>
      <c r="J19" s="274">
        <v>36275.2</v>
      </c>
    </row>
    <row r="20" spans="2:10" ht="33.75" customHeight="1">
      <c r="B20" s="273">
        <v>14</v>
      </c>
      <c r="C20" s="273" t="s">
        <v>310</v>
      </c>
      <c r="D20" s="273" t="s">
        <v>314</v>
      </c>
      <c r="E20" s="273" t="s">
        <v>314</v>
      </c>
      <c r="F20" s="273" t="s">
        <v>311</v>
      </c>
      <c r="G20" s="273" t="s">
        <v>315</v>
      </c>
      <c r="H20" s="273" t="s">
        <v>328</v>
      </c>
      <c r="I20" s="273" t="s">
        <v>322</v>
      </c>
      <c r="J20" s="274">
        <v>10000</v>
      </c>
    </row>
    <row r="21" spans="9:10" ht="33.75" customHeight="1">
      <c r="I21" s="275" t="s">
        <v>313</v>
      </c>
      <c r="J21" s="276">
        <f>SUM(J8:J20)</f>
        <v>91356.28</v>
      </c>
    </row>
    <row r="22" ht="33.75" customHeight="1">
      <c r="C22" s="267">
        <v>2018</v>
      </c>
    </row>
    <row r="23" spans="2:10" ht="33.75" customHeight="1">
      <c r="B23" s="277" t="s">
        <v>301</v>
      </c>
      <c r="C23" s="278" t="s">
        <v>302</v>
      </c>
      <c r="D23" s="278" t="s">
        <v>303</v>
      </c>
      <c r="E23" s="278" t="s">
        <v>304</v>
      </c>
      <c r="F23" s="278" t="s">
        <v>305</v>
      </c>
      <c r="G23" s="278" t="s">
        <v>306</v>
      </c>
      <c r="H23" s="278" t="s">
        <v>307</v>
      </c>
      <c r="I23" s="278" t="s">
        <v>308</v>
      </c>
      <c r="J23" s="279" t="s">
        <v>309</v>
      </c>
    </row>
    <row r="24" spans="2:10" ht="33.75" customHeight="1">
      <c r="B24" s="273">
        <v>1</v>
      </c>
      <c r="C24" s="273" t="s">
        <v>329</v>
      </c>
      <c r="D24" s="273" t="s">
        <v>314</v>
      </c>
      <c r="E24" s="273" t="s">
        <v>314</v>
      </c>
      <c r="F24" s="273" t="s">
        <v>311</v>
      </c>
      <c r="G24" s="273" t="s">
        <v>330</v>
      </c>
      <c r="H24" s="273"/>
      <c r="I24" s="273" t="s">
        <v>331</v>
      </c>
      <c r="J24" s="274">
        <v>5686.62</v>
      </c>
    </row>
    <row r="25" spans="9:10" ht="29.25" customHeight="1">
      <c r="I25" s="281" t="s">
        <v>313</v>
      </c>
      <c r="J25" s="282">
        <f>SUM(J24:J24)</f>
        <v>5686.62</v>
      </c>
    </row>
    <row r="27" ht="33.75" customHeight="1">
      <c r="C27" s="267">
        <v>2019</v>
      </c>
    </row>
    <row r="28" spans="2:10" ht="33.75" customHeight="1">
      <c r="B28" s="277" t="s">
        <v>301</v>
      </c>
      <c r="C28" s="278" t="s">
        <v>302</v>
      </c>
      <c r="D28" s="278" t="s">
        <v>303</v>
      </c>
      <c r="E28" s="278" t="s">
        <v>304</v>
      </c>
      <c r="F28" s="278" t="s">
        <v>305</v>
      </c>
      <c r="G28" s="278" t="s">
        <v>306</v>
      </c>
      <c r="H28" s="278" t="s">
        <v>307</v>
      </c>
      <c r="I28" s="278" t="s">
        <v>308</v>
      </c>
      <c r="J28" s="279" t="s">
        <v>309</v>
      </c>
    </row>
    <row r="29" spans="2:10" ht="33.75" customHeight="1">
      <c r="B29" s="273"/>
      <c r="C29" s="273"/>
      <c r="D29" s="273"/>
      <c r="E29" s="273"/>
      <c r="F29" s="273"/>
      <c r="G29" s="273"/>
      <c r="H29" s="273"/>
      <c r="I29" s="273"/>
      <c r="J29" s="274"/>
    </row>
    <row r="30" spans="9:10" ht="29.25" customHeight="1">
      <c r="I30" s="281" t="s">
        <v>313</v>
      </c>
      <c r="J30" s="282">
        <f>SUM(J29:J29)</f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KD. Drozdowski Krzysztof</cp:lastModifiedBy>
  <cp:lastPrinted>2019-08-02T13:36:30Z</cp:lastPrinted>
  <dcterms:created xsi:type="dcterms:W3CDTF">2003-03-13T10:23:20Z</dcterms:created>
  <dcterms:modified xsi:type="dcterms:W3CDTF">2019-08-05T08:53:36Z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